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0" windowWidth="15585" windowHeight="9420"/>
  </bookViews>
  <sheets>
    <sheet name="04.kolo výsledky " sheetId="6" r:id="rId1"/>
    <sheet name="04.kolo výsledky KAT" sheetId="27" r:id="rId2"/>
    <sheet name="teamy" sheetId="25" r:id="rId3"/>
    <sheet name="04.kolo prezentácia" sheetId="5" r:id="rId4"/>
    <sheet name="04.kolo stopky" sheetId="10" r:id="rId5"/>
  </sheets>
  <definedNames>
    <definedName name="_xlnm._FilterDatabase" localSheetId="3" hidden="1">'04.kolo prezentácia'!$A$1:$G$128</definedName>
    <definedName name="_xlnm._FilterDatabase" localSheetId="4" hidden="1">'04.kolo stopky'!$H$1:$K$36</definedName>
    <definedName name="_xlnm._FilterDatabase" localSheetId="0" hidden="1">'04.kolo výsledky '!$A$3:$W$147</definedName>
    <definedName name="_xlnm._FilterDatabase" localSheetId="1" hidden="1">'04.kolo výsledky KAT'!$A$3:$W$147</definedName>
    <definedName name="Klub" localSheetId="4">#REF!</definedName>
    <definedName name="Klub" localSheetId="1">#REF!</definedName>
    <definedName name="Klub">#REF!</definedName>
    <definedName name="Meno" localSheetId="4">#REF!</definedName>
    <definedName name="Meno" localSheetId="1">#REF!</definedName>
    <definedName name="Meno">#REF!</definedName>
    <definedName name="Priezvisko" localSheetId="4">#REF!</definedName>
    <definedName name="Priezvisko" localSheetId="1">#REF!</definedName>
    <definedName name="Priezvisko">#REF!</definedName>
    <definedName name="_xlnm.Print_Area" localSheetId="0">'04.kolo výsledky '!$A$1:$W$108</definedName>
    <definedName name="_xlnm.Print_Area" localSheetId="1">'04.kolo výsledky KAT'!$A$1:$W$277</definedName>
    <definedName name="_xlnm.Print_Area" localSheetId="2">teamy!$A$1:$E$7</definedName>
  </definedNames>
  <calcPr calcId="145621"/>
</workbook>
</file>

<file path=xl/calcChain.xml><?xml version="1.0" encoding="utf-8"?>
<calcChain xmlns="http://schemas.openxmlformats.org/spreadsheetml/2006/main">
  <c r="W147" i="27" l="1"/>
  <c r="L147" i="27"/>
  <c r="W146" i="27"/>
  <c r="L146" i="27"/>
  <c r="W145" i="27"/>
  <c r="L145" i="27"/>
  <c r="W144" i="27"/>
  <c r="L144" i="27"/>
  <c r="W143" i="27"/>
  <c r="L143" i="27"/>
  <c r="W142" i="27"/>
  <c r="L142" i="27"/>
  <c r="W141" i="27"/>
  <c r="L141" i="27"/>
  <c r="W140" i="27"/>
  <c r="L140" i="27"/>
  <c r="W139" i="27"/>
  <c r="L139" i="27"/>
  <c r="W138" i="27"/>
  <c r="L138" i="27"/>
  <c r="W137" i="27"/>
  <c r="L137" i="27"/>
  <c r="W136" i="27"/>
  <c r="L136" i="27"/>
  <c r="W135" i="27"/>
  <c r="L135" i="27"/>
  <c r="W134" i="27"/>
  <c r="L134" i="27"/>
  <c r="W133" i="27"/>
  <c r="L133" i="27"/>
  <c r="W132" i="27"/>
  <c r="L132" i="27"/>
  <c r="W131" i="27"/>
  <c r="L131" i="27"/>
  <c r="W130" i="27"/>
  <c r="L130" i="27"/>
  <c r="W129" i="27"/>
  <c r="L129" i="27"/>
  <c r="W128" i="27"/>
  <c r="L128" i="27"/>
  <c r="W127" i="27"/>
  <c r="L127" i="27"/>
  <c r="W126" i="27"/>
  <c r="L126" i="27"/>
  <c r="W125" i="27"/>
  <c r="L125" i="27"/>
  <c r="W124" i="27"/>
  <c r="L124" i="27"/>
  <c r="W123" i="27"/>
  <c r="L123" i="27"/>
  <c r="W122" i="27"/>
  <c r="L122" i="27"/>
  <c r="W121" i="27"/>
  <c r="L121" i="27"/>
  <c r="W120" i="27"/>
  <c r="L120" i="27"/>
  <c r="W119" i="27"/>
  <c r="L119" i="27"/>
  <c r="W118" i="27"/>
  <c r="L118" i="27"/>
  <c r="W117" i="27"/>
  <c r="L117" i="27"/>
  <c r="W116" i="27"/>
  <c r="L116" i="27"/>
  <c r="W115" i="27"/>
  <c r="W114" i="27"/>
  <c r="W113" i="27"/>
  <c r="W112" i="27"/>
  <c r="W111" i="27"/>
  <c r="W110" i="27"/>
  <c r="W109" i="27"/>
  <c r="W108" i="27"/>
  <c r="H108" i="27"/>
  <c r="G108" i="27"/>
  <c r="E108" i="27"/>
  <c r="D108" i="27"/>
  <c r="W107" i="27"/>
  <c r="H107" i="27"/>
  <c r="G107" i="27"/>
  <c r="E107" i="27"/>
  <c r="D107" i="27"/>
  <c r="W106" i="27"/>
  <c r="H106" i="27"/>
  <c r="G106" i="27"/>
  <c r="E106" i="27"/>
  <c r="D106" i="27"/>
  <c r="W105" i="27"/>
  <c r="H105" i="27"/>
  <c r="G105" i="27"/>
  <c r="E105" i="27"/>
  <c r="D105" i="27"/>
  <c r="W104" i="27"/>
  <c r="H104" i="27"/>
  <c r="G104" i="27"/>
  <c r="E104" i="27"/>
  <c r="D104" i="27"/>
  <c r="W103" i="27"/>
  <c r="H103" i="27"/>
  <c r="G103" i="27"/>
  <c r="E103" i="27"/>
  <c r="D103" i="27"/>
  <c r="W102" i="27"/>
  <c r="H102" i="27"/>
  <c r="G102" i="27"/>
  <c r="E102" i="27"/>
  <c r="D102" i="27"/>
  <c r="W101" i="27"/>
  <c r="H101" i="27"/>
  <c r="G101" i="27"/>
  <c r="E101" i="27"/>
  <c r="D101" i="27"/>
  <c r="F101" i="27" s="1"/>
  <c r="W100" i="27"/>
  <c r="H100" i="27"/>
  <c r="G100" i="27"/>
  <c r="E100" i="27"/>
  <c r="D100" i="27"/>
  <c r="W99" i="27"/>
  <c r="H99" i="27"/>
  <c r="G99" i="27"/>
  <c r="E99" i="27"/>
  <c r="D99" i="27"/>
  <c r="W98" i="27"/>
  <c r="H98" i="27"/>
  <c r="G98" i="27"/>
  <c r="E98" i="27"/>
  <c r="D98" i="27"/>
  <c r="F98" i="27"/>
  <c r="W97" i="27"/>
  <c r="H97" i="27"/>
  <c r="G97" i="27"/>
  <c r="E97" i="27"/>
  <c r="D97" i="27"/>
  <c r="F97" i="27" s="1"/>
  <c r="W96" i="27"/>
  <c r="H96" i="27"/>
  <c r="G96" i="27"/>
  <c r="E96" i="27"/>
  <c r="D96" i="27"/>
  <c r="F96" i="27"/>
  <c r="W95" i="27"/>
  <c r="H95" i="27"/>
  <c r="G95" i="27"/>
  <c r="E95" i="27"/>
  <c r="D95" i="27"/>
  <c r="F95" i="27" s="1"/>
  <c r="W94" i="27"/>
  <c r="H94" i="27"/>
  <c r="G94" i="27"/>
  <c r="E94" i="27"/>
  <c r="D94" i="27"/>
  <c r="F94" i="27"/>
  <c r="W93" i="27"/>
  <c r="H93" i="27"/>
  <c r="G93" i="27"/>
  <c r="E93" i="27"/>
  <c r="D93" i="27"/>
  <c r="F93" i="27" s="1"/>
  <c r="W92" i="27"/>
  <c r="H92" i="27"/>
  <c r="G92" i="27"/>
  <c r="E92" i="27"/>
  <c r="D92" i="27"/>
  <c r="H91" i="27"/>
  <c r="G91" i="27"/>
  <c r="E91" i="27"/>
  <c r="D91" i="27"/>
  <c r="W90" i="27"/>
  <c r="H90" i="27"/>
  <c r="G90" i="27"/>
  <c r="E90" i="27"/>
  <c r="D90" i="27"/>
  <c r="W89" i="27"/>
  <c r="H89" i="27"/>
  <c r="G89" i="27"/>
  <c r="E89" i="27"/>
  <c r="D89" i="27"/>
  <c r="W88" i="27"/>
  <c r="H88" i="27"/>
  <c r="G88" i="27"/>
  <c r="E88" i="27"/>
  <c r="D88" i="27"/>
  <c r="W87" i="27"/>
  <c r="H87" i="27"/>
  <c r="G87" i="27"/>
  <c r="E87" i="27"/>
  <c r="D87" i="27"/>
  <c r="W86" i="27"/>
  <c r="H86" i="27"/>
  <c r="G86" i="27"/>
  <c r="E86" i="27"/>
  <c r="D86" i="27"/>
  <c r="W85" i="27"/>
  <c r="H85" i="27"/>
  <c r="G85" i="27"/>
  <c r="E85" i="27"/>
  <c r="D85" i="27"/>
  <c r="W84" i="27"/>
  <c r="H84" i="27"/>
  <c r="G84" i="27"/>
  <c r="E84" i="27"/>
  <c r="D84" i="27"/>
  <c r="W83" i="27"/>
  <c r="H83" i="27"/>
  <c r="G83" i="27"/>
  <c r="E83" i="27"/>
  <c r="D83" i="27"/>
  <c r="W82" i="27"/>
  <c r="H82" i="27"/>
  <c r="G82" i="27"/>
  <c r="E82" i="27"/>
  <c r="D82" i="27"/>
  <c r="W81" i="27"/>
  <c r="H81" i="27"/>
  <c r="G81" i="27"/>
  <c r="E81" i="27"/>
  <c r="D81" i="27"/>
  <c r="W80" i="27"/>
  <c r="H80" i="27"/>
  <c r="G80" i="27"/>
  <c r="E80" i="27"/>
  <c r="D80" i="27"/>
  <c r="W79" i="27"/>
  <c r="H79" i="27"/>
  <c r="G79" i="27"/>
  <c r="E79" i="27"/>
  <c r="D79" i="27"/>
  <c r="W78" i="27"/>
  <c r="H78" i="27"/>
  <c r="G78" i="27"/>
  <c r="E78" i="27"/>
  <c r="D78" i="27"/>
  <c r="W77" i="27"/>
  <c r="H77" i="27"/>
  <c r="G77" i="27"/>
  <c r="E77" i="27"/>
  <c r="D77" i="27"/>
  <c r="W76" i="27"/>
  <c r="H76" i="27"/>
  <c r="G76" i="27"/>
  <c r="E76" i="27"/>
  <c r="D76" i="27"/>
  <c r="W75" i="27"/>
  <c r="H75" i="27"/>
  <c r="G75" i="27"/>
  <c r="E75" i="27"/>
  <c r="D75" i="27"/>
  <c r="W74" i="27"/>
  <c r="H74" i="27"/>
  <c r="G74" i="27"/>
  <c r="E74" i="27"/>
  <c r="D74" i="27"/>
  <c r="W73" i="27"/>
  <c r="H73" i="27"/>
  <c r="G73" i="27"/>
  <c r="E73" i="27"/>
  <c r="D73" i="27"/>
  <c r="W72" i="27"/>
  <c r="H72" i="27"/>
  <c r="G72" i="27"/>
  <c r="E72" i="27"/>
  <c r="D72" i="27"/>
  <c r="F72" i="27"/>
  <c r="W71" i="27"/>
  <c r="H71" i="27"/>
  <c r="G71" i="27"/>
  <c r="E71" i="27"/>
  <c r="D71" i="27"/>
  <c r="W70" i="27"/>
  <c r="H70" i="27"/>
  <c r="G70" i="27"/>
  <c r="E70" i="27"/>
  <c r="D70" i="27"/>
  <c r="W69" i="27"/>
  <c r="H69" i="27"/>
  <c r="G69" i="27"/>
  <c r="E69" i="27"/>
  <c r="D69" i="27"/>
  <c r="W68" i="27"/>
  <c r="H68" i="27"/>
  <c r="G68" i="27"/>
  <c r="E68" i="27"/>
  <c r="D68" i="27"/>
  <c r="W67" i="27"/>
  <c r="H67" i="27"/>
  <c r="G67" i="27"/>
  <c r="E67" i="27"/>
  <c r="D67" i="27"/>
  <c r="W66" i="27"/>
  <c r="H66" i="27"/>
  <c r="G66" i="27"/>
  <c r="E66" i="27"/>
  <c r="D66" i="27"/>
  <c r="W65" i="27"/>
  <c r="H65" i="27"/>
  <c r="G65" i="27"/>
  <c r="E65" i="27"/>
  <c r="D65" i="27"/>
  <c r="W64" i="27"/>
  <c r="H64" i="27"/>
  <c r="G64" i="27"/>
  <c r="E64" i="27"/>
  <c r="D64" i="27"/>
  <c r="W63" i="27"/>
  <c r="H63" i="27"/>
  <c r="G63" i="27"/>
  <c r="E63" i="27"/>
  <c r="D63" i="27"/>
  <c r="F63" i="27"/>
  <c r="W62" i="27"/>
  <c r="H62" i="27"/>
  <c r="G62" i="27"/>
  <c r="E62" i="27"/>
  <c r="D62" i="27"/>
  <c r="W61" i="27"/>
  <c r="H61" i="27"/>
  <c r="G61" i="27"/>
  <c r="E61" i="27"/>
  <c r="D61" i="27"/>
  <c r="W60" i="27"/>
  <c r="H60" i="27"/>
  <c r="G60" i="27"/>
  <c r="E60" i="27"/>
  <c r="D60" i="27"/>
  <c r="W59" i="27"/>
  <c r="H59" i="27"/>
  <c r="G59" i="27"/>
  <c r="E59" i="27"/>
  <c r="D59" i="27"/>
  <c r="W58" i="27"/>
  <c r="H58" i="27"/>
  <c r="G58" i="27"/>
  <c r="E58" i="27"/>
  <c r="D58" i="27"/>
  <c r="W57" i="27"/>
  <c r="H57" i="27"/>
  <c r="G57" i="27"/>
  <c r="E57" i="27"/>
  <c r="D57" i="27"/>
  <c r="W56" i="27"/>
  <c r="H56" i="27"/>
  <c r="G56" i="27"/>
  <c r="E56" i="27"/>
  <c r="D56" i="27"/>
  <c r="W55" i="27"/>
  <c r="H55" i="27"/>
  <c r="G55" i="27"/>
  <c r="E55" i="27"/>
  <c r="D55" i="27"/>
  <c r="H54" i="27"/>
  <c r="G54" i="27"/>
  <c r="E54" i="27"/>
  <c r="D54" i="27"/>
  <c r="W53" i="27"/>
  <c r="H53" i="27"/>
  <c r="G53" i="27"/>
  <c r="E53" i="27"/>
  <c r="D53" i="27"/>
  <c r="W52" i="27"/>
  <c r="H52" i="27"/>
  <c r="G52" i="27"/>
  <c r="E52" i="27"/>
  <c r="D52" i="27"/>
  <c r="W51" i="27"/>
  <c r="H51" i="27"/>
  <c r="G51" i="27"/>
  <c r="E51" i="27"/>
  <c r="D51" i="27"/>
  <c r="W50" i="27"/>
  <c r="H50" i="27"/>
  <c r="G50" i="27"/>
  <c r="E50" i="27"/>
  <c r="D50" i="27"/>
  <c r="W49" i="27"/>
  <c r="H49" i="27"/>
  <c r="G49" i="27"/>
  <c r="E49" i="27"/>
  <c r="D49" i="27"/>
  <c r="F49" i="27"/>
  <c r="W48" i="27"/>
  <c r="H48" i="27"/>
  <c r="G48" i="27"/>
  <c r="E48" i="27"/>
  <c r="D48" i="27"/>
  <c r="W47" i="27"/>
  <c r="H47" i="27"/>
  <c r="G47" i="27"/>
  <c r="E47" i="27"/>
  <c r="D47" i="27"/>
  <c r="W46" i="27"/>
  <c r="H46" i="27"/>
  <c r="G46" i="27"/>
  <c r="E46" i="27"/>
  <c r="D46" i="27"/>
  <c r="W45" i="27"/>
  <c r="H45" i="27"/>
  <c r="G45" i="27"/>
  <c r="E45" i="27"/>
  <c r="D45" i="27"/>
  <c r="W44" i="27"/>
  <c r="H44" i="27"/>
  <c r="G44" i="27"/>
  <c r="E44" i="27"/>
  <c r="D44" i="27"/>
  <c r="W43" i="27"/>
  <c r="H43" i="27"/>
  <c r="G43" i="27"/>
  <c r="E43" i="27"/>
  <c r="D43" i="27"/>
  <c r="W42" i="27"/>
  <c r="H42" i="27"/>
  <c r="G42" i="27"/>
  <c r="E42" i="27"/>
  <c r="D42" i="27"/>
  <c r="W41" i="27"/>
  <c r="H41" i="27"/>
  <c r="G41" i="27"/>
  <c r="E41" i="27"/>
  <c r="D41" i="27"/>
  <c r="W40" i="27"/>
  <c r="H40" i="27"/>
  <c r="G40" i="27"/>
  <c r="E40" i="27"/>
  <c r="D40" i="27"/>
  <c r="W39" i="27"/>
  <c r="H39" i="27"/>
  <c r="G39" i="27"/>
  <c r="E39" i="27"/>
  <c r="D39" i="27"/>
  <c r="W38" i="27"/>
  <c r="H38" i="27"/>
  <c r="G38" i="27"/>
  <c r="E38" i="27"/>
  <c r="D38" i="27"/>
  <c r="W37" i="27"/>
  <c r="H37" i="27"/>
  <c r="G37" i="27"/>
  <c r="E37" i="27"/>
  <c r="D37" i="27"/>
  <c r="W36" i="27"/>
  <c r="H36" i="27"/>
  <c r="G36" i="27"/>
  <c r="E36" i="27"/>
  <c r="D36" i="27"/>
  <c r="W35" i="27"/>
  <c r="H35" i="27"/>
  <c r="G35" i="27"/>
  <c r="E35" i="27"/>
  <c r="D35" i="27"/>
  <c r="W34" i="27"/>
  <c r="H34" i="27"/>
  <c r="G34" i="27"/>
  <c r="E34" i="27"/>
  <c r="D34" i="27"/>
  <c r="W33" i="27"/>
  <c r="H33" i="27"/>
  <c r="G33" i="27"/>
  <c r="E33" i="27"/>
  <c r="D33" i="27"/>
  <c r="W32" i="27"/>
  <c r="H32" i="27"/>
  <c r="G32" i="27"/>
  <c r="E32" i="27"/>
  <c r="D32" i="27"/>
  <c r="W31" i="27"/>
  <c r="H31" i="27"/>
  <c r="G31" i="27"/>
  <c r="E31" i="27"/>
  <c r="D31" i="27"/>
  <c r="W30" i="27"/>
  <c r="H30" i="27"/>
  <c r="G30" i="27"/>
  <c r="E30" i="27"/>
  <c r="D30" i="27"/>
  <c r="W29" i="27"/>
  <c r="H29" i="27"/>
  <c r="G29" i="27"/>
  <c r="E29" i="27"/>
  <c r="D29" i="27"/>
  <c r="W28" i="27"/>
  <c r="H28" i="27"/>
  <c r="G28" i="27"/>
  <c r="E28" i="27"/>
  <c r="D28" i="27"/>
  <c r="W27" i="27"/>
  <c r="H27" i="27"/>
  <c r="G27" i="27"/>
  <c r="E27" i="27"/>
  <c r="D27" i="27"/>
  <c r="W26" i="27"/>
  <c r="H26" i="27"/>
  <c r="G26" i="27"/>
  <c r="E26" i="27"/>
  <c r="D26" i="27"/>
  <c r="F26" i="27"/>
  <c r="W25" i="27"/>
  <c r="H25" i="27"/>
  <c r="G25" i="27"/>
  <c r="E25" i="27"/>
  <c r="D25" i="27"/>
  <c r="W24" i="27"/>
  <c r="H24" i="27"/>
  <c r="G24" i="27"/>
  <c r="E24" i="27"/>
  <c r="D24" i="27"/>
  <c r="W23" i="27"/>
  <c r="H23" i="27"/>
  <c r="G23" i="27"/>
  <c r="E23" i="27"/>
  <c r="D23" i="27"/>
  <c r="W22" i="27"/>
  <c r="H22" i="27"/>
  <c r="G22" i="27"/>
  <c r="E22" i="27"/>
  <c r="D22" i="27"/>
  <c r="W21" i="27"/>
  <c r="H21" i="27"/>
  <c r="G21" i="27"/>
  <c r="E21" i="27"/>
  <c r="D21" i="27"/>
  <c r="W20" i="27"/>
  <c r="H20" i="27"/>
  <c r="G20" i="27"/>
  <c r="E20" i="27"/>
  <c r="D20" i="27"/>
  <c r="W19" i="27"/>
  <c r="H19" i="27"/>
  <c r="G19" i="27"/>
  <c r="E19" i="27"/>
  <c r="D19" i="27"/>
  <c r="W18" i="27"/>
  <c r="H18" i="27"/>
  <c r="G18" i="27"/>
  <c r="E18" i="27"/>
  <c r="D18" i="27"/>
  <c r="W17" i="27"/>
  <c r="H17" i="27"/>
  <c r="G17" i="27"/>
  <c r="E17" i="27"/>
  <c r="D17" i="27"/>
  <c r="W16" i="27"/>
  <c r="H16" i="27"/>
  <c r="G16" i="27"/>
  <c r="E16" i="27"/>
  <c r="D16" i="27"/>
  <c r="W15" i="27"/>
  <c r="H15" i="27"/>
  <c r="G15" i="27"/>
  <c r="E15" i="27"/>
  <c r="D15" i="27"/>
  <c r="W14" i="27"/>
  <c r="H14" i="27"/>
  <c r="G14" i="27"/>
  <c r="E14" i="27"/>
  <c r="D14" i="27"/>
  <c r="W13" i="27"/>
  <c r="H13" i="27"/>
  <c r="G13" i="27"/>
  <c r="E13" i="27"/>
  <c r="D13" i="27"/>
  <c r="W12" i="27"/>
  <c r="H12" i="27"/>
  <c r="G12" i="27"/>
  <c r="E12" i="27"/>
  <c r="D12" i="27"/>
  <c r="W11" i="27"/>
  <c r="H11" i="27"/>
  <c r="G11" i="27"/>
  <c r="E11" i="27"/>
  <c r="D11" i="27"/>
  <c r="F11" i="27" s="1"/>
  <c r="W10" i="27"/>
  <c r="H10" i="27"/>
  <c r="G10" i="27"/>
  <c r="E10" i="27"/>
  <c r="D10" i="27"/>
  <c r="W9" i="27"/>
  <c r="H9" i="27"/>
  <c r="G9" i="27"/>
  <c r="E9" i="27"/>
  <c r="D9" i="27"/>
  <c r="W8" i="27"/>
  <c r="H8" i="27"/>
  <c r="G8" i="27"/>
  <c r="E8" i="27"/>
  <c r="D8" i="27"/>
  <c r="F8" i="27"/>
  <c r="W7" i="27"/>
  <c r="H7" i="27"/>
  <c r="G7" i="27"/>
  <c r="E7" i="27"/>
  <c r="D7" i="27"/>
  <c r="W6" i="27"/>
  <c r="H6" i="27"/>
  <c r="G6" i="27"/>
  <c r="E6" i="27"/>
  <c r="D6" i="27"/>
  <c r="W5" i="27"/>
  <c r="H5" i="27"/>
  <c r="G5" i="27"/>
  <c r="E5" i="27"/>
  <c r="D5" i="27"/>
  <c r="W4" i="27"/>
  <c r="H4" i="27"/>
  <c r="G4" i="27"/>
  <c r="E4" i="27"/>
  <c r="D4" i="27"/>
  <c r="C107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G59" i="5"/>
  <c r="I5" i="27" s="1"/>
  <c r="G60" i="5"/>
  <c r="I94" i="27" s="1"/>
  <c r="G61" i="5"/>
  <c r="I66" i="27" s="1"/>
  <c r="G62" i="5"/>
  <c r="I67" i="27" s="1"/>
  <c r="G63" i="5"/>
  <c r="I82" i="27" s="1"/>
  <c r="I66" i="6"/>
  <c r="G64" i="5"/>
  <c r="I79" i="27" s="1"/>
  <c r="G65" i="5"/>
  <c r="I62" i="27" s="1"/>
  <c r="G66" i="5"/>
  <c r="I90" i="27" s="1"/>
  <c r="G67" i="5"/>
  <c r="I16" i="27" s="1"/>
  <c r="G68" i="5"/>
  <c r="I104" i="27" s="1"/>
  <c r="G69" i="5"/>
  <c r="I7" i="27" s="1"/>
  <c r="G70" i="5"/>
  <c r="I77" i="27" s="1"/>
  <c r="G71" i="5"/>
  <c r="I25" i="27" s="1"/>
  <c r="G72" i="5"/>
  <c r="I33" i="27" s="1"/>
  <c r="G73" i="5"/>
  <c r="I6" i="27" s="1"/>
  <c r="G74" i="5"/>
  <c r="I51" i="27" s="1"/>
  <c r="G75" i="5"/>
  <c r="I40" i="27" s="1"/>
  <c r="G76" i="5"/>
  <c r="I27" i="27" s="1"/>
  <c r="G77" i="5"/>
  <c r="I19" i="27" s="1"/>
  <c r="G78" i="5"/>
  <c r="I100" i="27" s="1"/>
  <c r="G79" i="5"/>
  <c r="I28" i="27" s="1"/>
  <c r="G80" i="5"/>
  <c r="I91" i="27" s="1"/>
  <c r="G81" i="5"/>
  <c r="I105" i="27" s="1"/>
  <c r="G82" i="5"/>
  <c r="I12" i="27" s="1"/>
  <c r="G83" i="5"/>
  <c r="I46" i="27" s="1"/>
  <c r="G84" i="5"/>
  <c r="I102" i="27" s="1"/>
  <c r="G85" i="5"/>
  <c r="I103" i="27" s="1"/>
  <c r="I105" i="6"/>
  <c r="G86" i="5"/>
  <c r="I87" i="27" s="1"/>
  <c r="G87" i="5"/>
  <c r="I72" i="27" s="1"/>
  <c r="G88" i="5"/>
  <c r="I84" i="27" s="1"/>
  <c r="G89" i="5"/>
  <c r="I65" i="27" s="1"/>
  <c r="G90" i="5"/>
  <c r="I50" i="27" s="1"/>
  <c r="G91" i="5"/>
  <c r="I92" i="27" s="1"/>
  <c r="G92" i="5"/>
  <c r="I44" i="27" s="1"/>
  <c r="G93" i="5"/>
  <c r="I37" i="27" s="1"/>
  <c r="G94" i="5"/>
  <c r="I21" i="27" s="1"/>
  <c r="I19" i="6"/>
  <c r="G95" i="5"/>
  <c r="I61" i="27" s="1"/>
  <c r="G96" i="5"/>
  <c r="I55" i="27" s="1"/>
  <c r="G97" i="5"/>
  <c r="I107" i="27" s="1"/>
  <c r="G98" i="5"/>
  <c r="I42" i="27" s="1"/>
  <c r="G99" i="5"/>
  <c r="I56" i="27" s="1"/>
  <c r="G100" i="5"/>
  <c r="I31" i="6" s="1"/>
  <c r="G101" i="5"/>
  <c r="I30" i="27" s="1"/>
  <c r="G102" i="5"/>
  <c r="I101" i="27" s="1"/>
  <c r="G103" i="5"/>
  <c r="I88" i="27" s="1"/>
  <c r="G104" i="5"/>
  <c r="I74" i="27" s="1"/>
  <c r="G105" i="5"/>
  <c r="I93" i="27" s="1"/>
  <c r="G106" i="5"/>
  <c r="I89" i="27" s="1"/>
  <c r="A108" i="10"/>
  <c r="A109" i="10"/>
  <c r="A110" i="10"/>
  <c r="A111" i="10"/>
  <c r="A112" i="10"/>
  <c r="A113" i="10"/>
  <c r="A11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C108" i="10"/>
  <c r="B109" i="10"/>
  <c r="C109" i="10"/>
  <c r="B110" i="10"/>
  <c r="C110" i="10"/>
  <c r="B111" i="10"/>
  <c r="C111" i="10"/>
  <c r="B112" i="10"/>
  <c r="C112" i="10"/>
  <c r="B113" i="10"/>
  <c r="C113" i="10"/>
  <c r="B114" i="10"/>
  <c r="C114" i="10"/>
  <c r="D78" i="6"/>
  <c r="E78" i="6"/>
  <c r="F78" i="6"/>
  <c r="G78" i="6"/>
  <c r="H78" i="6"/>
  <c r="D79" i="6"/>
  <c r="F79" i="6" s="1"/>
  <c r="E79" i="6"/>
  <c r="G79" i="6"/>
  <c r="H79" i="6"/>
  <c r="D80" i="6"/>
  <c r="E80" i="6"/>
  <c r="F80" i="6" s="1"/>
  <c r="G80" i="6"/>
  <c r="H80" i="6"/>
  <c r="D81" i="6"/>
  <c r="F81" i="6" s="1"/>
  <c r="E81" i="6"/>
  <c r="G81" i="6"/>
  <c r="H81" i="6"/>
  <c r="D82" i="6"/>
  <c r="E82" i="6"/>
  <c r="F82" i="6" s="1"/>
  <c r="G82" i="6"/>
  <c r="H82" i="6"/>
  <c r="D83" i="6"/>
  <c r="E83" i="6"/>
  <c r="G83" i="6"/>
  <c r="H83" i="6"/>
  <c r="D84" i="6"/>
  <c r="E84" i="6"/>
  <c r="G84" i="6"/>
  <c r="H84" i="6"/>
  <c r="D85" i="6"/>
  <c r="E85" i="6"/>
  <c r="G85" i="6"/>
  <c r="H85" i="6"/>
  <c r="D86" i="6"/>
  <c r="E86" i="6"/>
  <c r="F86" i="6"/>
  <c r="G86" i="6"/>
  <c r="H86" i="6"/>
  <c r="D87" i="6"/>
  <c r="E87" i="6"/>
  <c r="G87" i="6"/>
  <c r="H87" i="6"/>
  <c r="D88" i="6"/>
  <c r="E88" i="6"/>
  <c r="F88" i="6" s="1"/>
  <c r="G88" i="6"/>
  <c r="H88" i="6"/>
  <c r="D89" i="6"/>
  <c r="E89" i="6"/>
  <c r="G89" i="6"/>
  <c r="H89" i="6"/>
  <c r="D90" i="6"/>
  <c r="E90" i="6"/>
  <c r="G90" i="6"/>
  <c r="H90" i="6"/>
  <c r="D91" i="6"/>
  <c r="F91" i="6" s="1"/>
  <c r="E91" i="6"/>
  <c r="G91" i="6"/>
  <c r="H91" i="6"/>
  <c r="D92" i="6"/>
  <c r="E92" i="6"/>
  <c r="F92" i="6" s="1"/>
  <c r="G92" i="6"/>
  <c r="H92" i="6"/>
  <c r="D93" i="6"/>
  <c r="F93" i="6" s="1"/>
  <c r="E93" i="6"/>
  <c r="G93" i="6"/>
  <c r="H93" i="6"/>
  <c r="D94" i="6"/>
  <c r="E94" i="6"/>
  <c r="F94" i="6" s="1"/>
  <c r="G94" i="6"/>
  <c r="H94" i="6"/>
  <c r="D95" i="6"/>
  <c r="F95" i="6" s="1"/>
  <c r="E95" i="6"/>
  <c r="G95" i="6"/>
  <c r="H95" i="6"/>
  <c r="D96" i="6"/>
  <c r="E96" i="6"/>
  <c r="F96" i="6" s="1"/>
  <c r="G96" i="6"/>
  <c r="H96" i="6"/>
  <c r="D97" i="6"/>
  <c r="F97" i="6" s="1"/>
  <c r="E97" i="6"/>
  <c r="G97" i="6"/>
  <c r="H97" i="6"/>
  <c r="D98" i="6"/>
  <c r="E98" i="6"/>
  <c r="F98" i="6" s="1"/>
  <c r="G98" i="6"/>
  <c r="H98" i="6"/>
  <c r="D99" i="6"/>
  <c r="E99" i="6"/>
  <c r="G99" i="6"/>
  <c r="H99" i="6"/>
  <c r="D100" i="6"/>
  <c r="E100" i="6"/>
  <c r="F100" i="6"/>
  <c r="G100" i="6"/>
  <c r="H100" i="6"/>
  <c r="D101" i="6"/>
  <c r="E101" i="6"/>
  <c r="G101" i="6"/>
  <c r="H101" i="6"/>
  <c r="D102" i="6"/>
  <c r="E102" i="6"/>
  <c r="F102" i="6" s="1"/>
  <c r="G102" i="6"/>
  <c r="H102" i="6"/>
  <c r="D103" i="6"/>
  <c r="F103" i="6" s="1"/>
  <c r="E103" i="6"/>
  <c r="G103" i="6"/>
  <c r="H103" i="6"/>
  <c r="D104" i="6"/>
  <c r="E104" i="6"/>
  <c r="F104" i="6" s="1"/>
  <c r="G104" i="6"/>
  <c r="H104" i="6"/>
  <c r="D105" i="6"/>
  <c r="E105" i="6"/>
  <c r="G105" i="6"/>
  <c r="H105" i="6"/>
  <c r="D106" i="6"/>
  <c r="E106" i="6"/>
  <c r="F106" i="6"/>
  <c r="G106" i="6"/>
  <c r="H106" i="6"/>
  <c r="D107" i="6"/>
  <c r="E107" i="6"/>
  <c r="G107" i="6"/>
  <c r="H107" i="6"/>
  <c r="D108" i="6"/>
  <c r="E108" i="6"/>
  <c r="F108" i="6" s="1"/>
  <c r="G108" i="6"/>
  <c r="H108" i="6"/>
  <c r="I62" i="6"/>
  <c r="I91" i="6"/>
  <c r="D73" i="6"/>
  <c r="E73" i="6"/>
  <c r="F73" i="6"/>
  <c r="G73" i="6"/>
  <c r="H73" i="6"/>
  <c r="D74" i="6"/>
  <c r="E74" i="6"/>
  <c r="G74" i="6"/>
  <c r="H74" i="6"/>
  <c r="D75" i="6"/>
  <c r="E75" i="6"/>
  <c r="F75" i="6" s="1"/>
  <c r="G75" i="6"/>
  <c r="H75" i="6"/>
  <c r="D76" i="6"/>
  <c r="E76" i="6"/>
  <c r="G76" i="6"/>
  <c r="H76" i="6"/>
  <c r="D77" i="6"/>
  <c r="E77" i="6"/>
  <c r="G77" i="6"/>
  <c r="H77" i="6"/>
  <c r="G46" i="5"/>
  <c r="I96" i="27" s="1"/>
  <c r="I25" i="6"/>
  <c r="G47" i="5"/>
  <c r="I81" i="27" s="1"/>
  <c r="G48" i="5"/>
  <c r="I8" i="27" s="1"/>
  <c r="G49" i="5"/>
  <c r="I99" i="27" s="1"/>
  <c r="G50" i="5"/>
  <c r="I86" i="27" s="1"/>
  <c r="I65" i="6"/>
  <c r="G51" i="5"/>
  <c r="I58" i="27" s="1"/>
  <c r="G52" i="5"/>
  <c r="I34" i="27" s="1"/>
  <c r="G53" i="5"/>
  <c r="I49" i="27" s="1"/>
  <c r="I94" i="6"/>
  <c r="G54" i="5"/>
  <c r="I36" i="27" s="1"/>
  <c r="G55" i="5"/>
  <c r="I14" i="27" s="1"/>
  <c r="G56" i="5"/>
  <c r="I69" i="27" s="1"/>
  <c r="G57" i="5"/>
  <c r="I20" i="27" s="1"/>
  <c r="G58" i="5"/>
  <c r="I24" i="27" s="1"/>
  <c r="I20" i="6"/>
  <c r="I88" i="6"/>
  <c r="I96" i="6"/>
  <c r="G45" i="5"/>
  <c r="I53" i="27" s="1"/>
  <c r="I16" i="6"/>
  <c r="G35" i="5"/>
  <c r="I29" i="6" s="1"/>
  <c r="I40" i="6"/>
  <c r="G36" i="5"/>
  <c r="I47" i="27" s="1"/>
  <c r="G37" i="5"/>
  <c r="I45" i="27" s="1"/>
  <c r="G38" i="5"/>
  <c r="I17" i="27" s="1"/>
  <c r="G39" i="5"/>
  <c r="I43" i="27" s="1"/>
  <c r="G40" i="5"/>
  <c r="I80" i="27" s="1"/>
  <c r="I104" i="6"/>
  <c r="G41" i="5"/>
  <c r="I18" i="27" s="1"/>
  <c r="G42" i="5"/>
  <c r="I54" i="27" s="1"/>
  <c r="I69" i="6"/>
  <c r="G43" i="5"/>
  <c r="I35" i="27" s="1"/>
  <c r="G44" i="5"/>
  <c r="I23" i="27" s="1"/>
  <c r="G34" i="5"/>
  <c r="I22" i="27" s="1"/>
  <c r="G33" i="5"/>
  <c r="I108" i="27" s="1"/>
  <c r="I37" i="6"/>
  <c r="B91" i="10"/>
  <c r="B92" i="10"/>
  <c r="B93" i="10"/>
  <c r="B94" i="10"/>
  <c r="G30" i="5"/>
  <c r="I75" i="27" s="1"/>
  <c r="I102" i="6"/>
  <c r="D56" i="6"/>
  <c r="E56" i="6"/>
  <c r="G56" i="6"/>
  <c r="H56" i="6"/>
  <c r="D57" i="6"/>
  <c r="F57" i="6"/>
  <c r="E57" i="6"/>
  <c r="G57" i="6"/>
  <c r="H57" i="6"/>
  <c r="D58" i="6"/>
  <c r="E58" i="6"/>
  <c r="G58" i="6"/>
  <c r="H58" i="6"/>
  <c r="D59" i="6"/>
  <c r="E59" i="6"/>
  <c r="G59" i="6"/>
  <c r="H59" i="6"/>
  <c r="D60" i="6"/>
  <c r="E60" i="6"/>
  <c r="G60" i="6"/>
  <c r="H60" i="6"/>
  <c r="D61" i="6"/>
  <c r="E61" i="6"/>
  <c r="G61" i="6"/>
  <c r="H61" i="6"/>
  <c r="D62" i="6"/>
  <c r="E62" i="6"/>
  <c r="G62" i="6"/>
  <c r="H62" i="6"/>
  <c r="D63" i="6"/>
  <c r="F63" i="6" s="1"/>
  <c r="E63" i="6"/>
  <c r="G63" i="6"/>
  <c r="H63" i="6"/>
  <c r="D64" i="6"/>
  <c r="E64" i="6"/>
  <c r="G64" i="6"/>
  <c r="H64" i="6"/>
  <c r="D65" i="6"/>
  <c r="F65" i="6"/>
  <c r="E65" i="6"/>
  <c r="G65" i="6"/>
  <c r="H65" i="6"/>
  <c r="D66" i="6"/>
  <c r="E66" i="6"/>
  <c r="G66" i="6"/>
  <c r="H66" i="6"/>
  <c r="D67" i="6"/>
  <c r="F67" i="6" s="1"/>
  <c r="E67" i="6"/>
  <c r="G67" i="6"/>
  <c r="H67" i="6"/>
  <c r="D68" i="6"/>
  <c r="E68" i="6"/>
  <c r="G68" i="6"/>
  <c r="H68" i="6"/>
  <c r="D69" i="6"/>
  <c r="F69" i="6"/>
  <c r="E69" i="6"/>
  <c r="G69" i="6"/>
  <c r="H69" i="6"/>
  <c r="D70" i="6"/>
  <c r="E70" i="6"/>
  <c r="G70" i="6"/>
  <c r="H70" i="6"/>
  <c r="D71" i="6"/>
  <c r="F71" i="6" s="1"/>
  <c r="E71" i="6"/>
  <c r="G71" i="6"/>
  <c r="H71" i="6"/>
  <c r="D72" i="6"/>
  <c r="E72" i="6"/>
  <c r="G72" i="6"/>
  <c r="H72" i="6"/>
  <c r="G25" i="5"/>
  <c r="I13" i="27" s="1"/>
  <c r="G26" i="5"/>
  <c r="I52" i="27" s="1"/>
  <c r="G27" i="5"/>
  <c r="I26" i="27" s="1"/>
  <c r="G28" i="5"/>
  <c r="I9" i="27" s="1"/>
  <c r="G29" i="5"/>
  <c r="I64" i="27" s="1"/>
  <c r="G31" i="5"/>
  <c r="I98" i="27" s="1"/>
  <c r="I18" i="6"/>
  <c r="I6" i="6"/>
  <c r="G32" i="5"/>
  <c r="I97" i="27" s="1"/>
  <c r="G6" i="5"/>
  <c r="I71" i="27" s="1"/>
  <c r="G23" i="5"/>
  <c r="I48" i="27" s="1"/>
  <c r="G24" i="5"/>
  <c r="I83" i="27" s="1"/>
  <c r="I99" i="6"/>
  <c r="G22" i="5"/>
  <c r="I59" i="27" s="1"/>
  <c r="I80" i="6"/>
  <c r="I89" i="6"/>
  <c r="G21" i="5"/>
  <c r="I32" i="6" s="1"/>
  <c r="I24" i="6"/>
  <c r="I17" i="6"/>
  <c r="G18" i="5"/>
  <c r="I41" i="27" s="1"/>
  <c r="G15" i="6"/>
  <c r="G26" i="6"/>
  <c r="G12" i="5"/>
  <c r="I38" i="27" s="1"/>
  <c r="G11" i="5"/>
  <c r="I70" i="27" s="1"/>
  <c r="G35" i="6"/>
  <c r="G10" i="5"/>
  <c r="I57" i="27" s="1"/>
  <c r="G9" i="5"/>
  <c r="I76" i="27" s="1"/>
  <c r="G7" i="5"/>
  <c r="I4" i="27" s="1"/>
  <c r="G10" i="6"/>
  <c r="G4" i="6"/>
  <c r="G5" i="6"/>
  <c r="G2" i="5"/>
  <c r="I106" i="27" s="1"/>
  <c r="I4" i="6"/>
  <c r="G3" i="5"/>
  <c r="I15" i="27" s="1"/>
  <c r="G4" i="5"/>
  <c r="I63" i="27" s="1"/>
  <c r="G5" i="5"/>
  <c r="I10" i="27" s="1"/>
  <c r="I82" i="6"/>
  <c r="G8" i="5"/>
  <c r="I60" i="6" s="1"/>
  <c r="I61" i="6"/>
  <c r="G13" i="5"/>
  <c r="I11" i="27" s="1"/>
  <c r="I11" i="6"/>
  <c r="I81" i="6"/>
  <c r="G14" i="5"/>
  <c r="I85" i="27" s="1"/>
  <c r="G15" i="5"/>
  <c r="I39" i="27" s="1"/>
  <c r="G16" i="5"/>
  <c r="I95" i="27" s="1"/>
  <c r="G17" i="5"/>
  <c r="I78" i="27" s="1"/>
  <c r="I51" i="6"/>
  <c r="G9" i="6"/>
  <c r="G19" i="5"/>
  <c r="I68" i="27" s="1"/>
  <c r="G20" i="5"/>
  <c r="I73" i="27" s="1"/>
  <c r="I84" i="6"/>
  <c r="G40" i="6"/>
  <c r="G39" i="6"/>
  <c r="G45" i="6"/>
  <c r="G38" i="6"/>
  <c r="G50" i="6"/>
  <c r="G37" i="6"/>
  <c r="G16" i="6"/>
  <c r="G53" i="6"/>
  <c r="G49" i="6"/>
  <c r="G30" i="6"/>
  <c r="G48" i="6"/>
  <c r="G43" i="6"/>
  <c r="G8" i="6"/>
  <c r="G54" i="6"/>
  <c r="G17" i="6"/>
  <c r="G52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G25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4" i="6"/>
  <c r="G22" i="6"/>
  <c r="G51" i="6"/>
  <c r="G20" i="6"/>
  <c r="G33" i="6"/>
  <c r="G32" i="6"/>
  <c r="G41" i="6"/>
  <c r="B54" i="10"/>
  <c r="B55" i="10"/>
  <c r="B56" i="10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D54" i="6"/>
  <c r="E54" i="6"/>
  <c r="E17" i="6"/>
  <c r="W17" i="6"/>
  <c r="E9" i="6"/>
  <c r="W9" i="6"/>
  <c r="E22" i="6"/>
  <c r="W22" i="6"/>
  <c r="E44" i="6"/>
  <c r="W44" i="6"/>
  <c r="E19" i="6"/>
  <c r="W19" i="6"/>
  <c r="E8" i="6"/>
  <c r="W8" i="6"/>
  <c r="E24" i="6"/>
  <c r="W24" i="6"/>
  <c r="E16" i="6"/>
  <c r="W16" i="6"/>
  <c r="E46" i="6"/>
  <c r="W46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E12" i="6"/>
  <c r="W12" i="6"/>
  <c r="D47" i="6"/>
  <c r="F47" i="6"/>
  <c r="E47" i="6"/>
  <c r="W47" i="6"/>
  <c r="D10" i="6"/>
  <c r="F10" i="6"/>
  <c r="E10" i="6"/>
  <c r="W10" i="6"/>
  <c r="D34" i="6"/>
  <c r="F34" i="6"/>
  <c r="E34" i="6"/>
  <c r="W34" i="6"/>
  <c r="D53" i="6"/>
  <c r="F53" i="6"/>
  <c r="E53" i="6"/>
  <c r="W53" i="6"/>
  <c r="D35" i="6"/>
  <c r="E35" i="6"/>
  <c r="W35" i="6"/>
  <c r="D40" i="6"/>
  <c r="F40" i="6" s="1"/>
  <c r="E40" i="6"/>
  <c r="W40" i="6"/>
  <c r="E39" i="6"/>
  <c r="W39" i="6"/>
  <c r="A2" i="10"/>
  <c r="J92" i="27" s="1"/>
  <c r="C2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D37" i="6"/>
  <c r="E37" i="6"/>
  <c r="D26" i="6"/>
  <c r="F26" i="6"/>
  <c r="E26" i="6"/>
  <c r="D45" i="6"/>
  <c r="F45" i="6" s="1"/>
  <c r="E45" i="6"/>
  <c r="D55" i="6"/>
  <c r="E55" i="6"/>
  <c r="D5" i="6"/>
  <c r="E5" i="6"/>
  <c r="D43" i="6"/>
  <c r="F43" i="6"/>
  <c r="E43" i="6"/>
  <c r="D49" i="6"/>
  <c r="F49" i="6" s="1"/>
  <c r="E49" i="6"/>
  <c r="D52" i="6"/>
  <c r="E52" i="6"/>
  <c r="D27" i="6"/>
  <c r="E27" i="6"/>
  <c r="F27" i="6" s="1"/>
  <c r="D11" i="6"/>
  <c r="F11" i="6" s="1"/>
  <c r="E11" i="6"/>
  <c r="D32" i="6"/>
  <c r="E32" i="6"/>
  <c r="D28" i="6"/>
  <c r="E28" i="6"/>
  <c r="D13" i="6"/>
  <c r="F13" i="6"/>
  <c r="E13" i="6"/>
  <c r="D30" i="6"/>
  <c r="F30" i="6" s="1"/>
  <c r="E30" i="6"/>
  <c r="D21" i="6"/>
  <c r="E21" i="6"/>
  <c r="D31" i="6"/>
  <c r="E31" i="6"/>
  <c r="F31" i="6" s="1"/>
  <c r="D7" i="6"/>
  <c r="F7" i="6" s="1"/>
  <c r="E7" i="6"/>
  <c r="D42" i="6"/>
  <c r="F42" i="6"/>
  <c r="E42" i="6"/>
  <c r="D23" i="6"/>
  <c r="E23" i="6"/>
  <c r="D15" i="6"/>
  <c r="F15" i="6" s="1"/>
  <c r="E15" i="6"/>
  <c r="D4" i="6"/>
  <c r="E4" i="6"/>
  <c r="D48" i="6"/>
  <c r="F48" i="6"/>
  <c r="E48" i="6"/>
  <c r="D51" i="6"/>
  <c r="E51" i="6"/>
  <c r="F51" i="6"/>
  <c r="D18" i="6"/>
  <c r="F18" i="6"/>
  <c r="E18" i="6"/>
  <c r="D29" i="6"/>
  <c r="E29" i="6"/>
  <c r="D50" i="6"/>
  <c r="F50" i="6" s="1"/>
  <c r="E50" i="6"/>
  <c r="D38" i="6"/>
  <c r="F38" i="6"/>
  <c r="E38" i="6"/>
  <c r="D14" i="6"/>
  <c r="E14" i="6"/>
  <c r="D36" i="6"/>
  <c r="E36" i="6"/>
  <c r="D6" i="6"/>
  <c r="F6" i="6" s="1"/>
  <c r="E6" i="6"/>
  <c r="D25" i="6"/>
  <c r="E25" i="6"/>
  <c r="D41" i="6"/>
  <c r="E41" i="6"/>
  <c r="D20" i="6"/>
  <c r="E20" i="6"/>
  <c r="E33" i="6"/>
  <c r="F33" i="6"/>
  <c r="D33" i="6"/>
  <c r="W36" i="6"/>
  <c r="W6" i="6"/>
  <c r="W25" i="6"/>
  <c r="W41" i="6"/>
  <c r="W20" i="6"/>
  <c r="W5" i="6"/>
  <c r="W15" i="6"/>
  <c r="W4" i="6"/>
  <c r="W33" i="6"/>
  <c r="W38" i="6"/>
  <c r="W14" i="6"/>
  <c r="W27" i="6"/>
  <c r="W7" i="6"/>
  <c r="W11" i="6"/>
  <c r="W26" i="6"/>
  <c r="W32" i="6"/>
  <c r="W42" i="6"/>
  <c r="W37" i="6"/>
  <c r="W48" i="6"/>
  <c r="W55" i="6"/>
  <c r="W31" i="6"/>
  <c r="W30" i="6"/>
  <c r="W49" i="6"/>
  <c r="W51" i="6"/>
  <c r="W52" i="6"/>
  <c r="W21" i="6"/>
  <c r="W43" i="6"/>
  <c r="W28" i="6"/>
  <c r="W45" i="6"/>
  <c r="W50" i="6"/>
  <c r="W29" i="6"/>
  <c r="W23" i="6"/>
  <c r="W13" i="6"/>
  <c r="W18" i="6"/>
  <c r="D12" i="6"/>
  <c r="D46" i="6"/>
  <c r="D16" i="6"/>
  <c r="F16" i="6" s="1"/>
  <c r="D24" i="6"/>
  <c r="D8" i="6"/>
  <c r="F8" i="6" s="1"/>
  <c r="D19" i="6"/>
  <c r="F19" i="6" s="1"/>
  <c r="D44" i="6"/>
  <c r="F44" i="6" s="1"/>
  <c r="D22" i="6"/>
  <c r="D9" i="6"/>
  <c r="D17" i="6"/>
  <c r="F17" i="6" s="1"/>
  <c r="D39" i="6"/>
  <c r="F39" i="6" s="1"/>
  <c r="G6" i="6"/>
  <c r="G46" i="6"/>
  <c r="G18" i="6"/>
  <c r="G24" i="6"/>
  <c r="G42" i="6"/>
  <c r="G47" i="6"/>
  <c r="G28" i="6"/>
  <c r="G44" i="6"/>
  <c r="G19" i="6"/>
  <c r="G34" i="6"/>
  <c r="G31" i="6"/>
  <c r="G13" i="6"/>
  <c r="G55" i="6"/>
  <c r="G29" i="6"/>
  <c r="G14" i="6"/>
  <c r="G7" i="6"/>
  <c r="L146" i="6"/>
  <c r="L147" i="6"/>
  <c r="L127" i="6"/>
  <c r="L139" i="6"/>
  <c r="L130" i="6"/>
  <c r="L132" i="6"/>
  <c r="L120" i="6"/>
  <c r="L116" i="6"/>
  <c r="L126" i="6"/>
  <c r="L138" i="6"/>
  <c r="L137" i="6"/>
  <c r="L121" i="6"/>
  <c r="L135" i="6"/>
  <c r="G23" i="6"/>
  <c r="G11" i="6"/>
  <c r="G12" i="6"/>
  <c r="G27" i="6"/>
  <c r="G36" i="6"/>
  <c r="G21" i="6"/>
  <c r="L133" i="6"/>
  <c r="L136" i="6"/>
  <c r="L129" i="6"/>
  <c r="L134" i="6"/>
  <c r="L117" i="6"/>
  <c r="L122" i="6"/>
  <c r="L143" i="6"/>
  <c r="L131" i="6"/>
  <c r="L142" i="6"/>
  <c r="L124" i="6"/>
  <c r="L125" i="6"/>
  <c r="L145" i="6"/>
  <c r="L118" i="6"/>
  <c r="L119" i="6"/>
  <c r="L141" i="6"/>
  <c r="L123" i="6"/>
  <c r="L140" i="6"/>
  <c r="L144" i="6"/>
  <c r="L128" i="6"/>
  <c r="I64" i="6"/>
  <c r="I50" i="6"/>
  <c r="I53" i="6"/>
  <c r="I77" i="6"/>
  <c r="I9" i="6"/>
  <c r="I39" i="6"/>
  <c r="I21" i="6"/>
  <c r="I35" i="6"/>
  <c r="I10" i="6"/>
  <c r="I55" i="6"/>
  <c r="I44" i="6"/>
  <c r="I59" i="6"/>
  <c r="I27" i="6"/>
  <c r="I42" i="6"/>
  <c r="I30" i="6"/>
  <c r="I57" i="6"/>
  <c r="I58" i="6"/>
  <c r="I23" i="6"/>
  <c r="I74" i="6"/>
  <c r="I48" i="6"/>
  <c r="I70" i="6"/>
  <c r="I33" i="6"/>
  <c r="I36" i="6"/>
  <c r="I47" i="6"/>
  <c r="I22" i="6"/>
  <c r="I67" i="6"/>
  <c r="I75" i="6"/>
  <c r="I13" i="6"/>
  <c r="I72" i="6"/>
  <c r="I46" i="6"/>
  <c r="I49" i="6"/>
  <c r="I8" i="6"/>
  <c r="I76" i="6"/>
  <c r="I93" i="6"/>
  <c r="I90" i="6"/>
  <c r="I79" i="6"/>
  <c r="I7" i="6"/>
  <c r="I12" i="6"/>
  <c r="I56" i="6"/>
  <c r="I101" i="6"/>
  <c r="I98" i="6"/>
  <c r="I87" i="6"/>
  <c r="I54" i="6"/>
  <c r="I14" i="6"/>
  <c r="I45" i="6"/>
  <c r="I34" i="6"/>
  <c r="I106" i="6"/>
  <c r="I103" i="6"/>
  <c r="I92" i="6"/>
  <c r="I78" i="6"/>
  <c r="I100" i="6"/>
  <c r="I86" i="6"/>
  <c r="I83" i="6"/>
  <c r="I5" i="6"/>
  <c r="J4" i="6"/>
  <c r="K4" i="6" s="1"/>
  <c r="F4" i="27"/>
  <c r="F88" i="27"/>
  <c r="F103" i="27"/>
  <c r="F7" i="27"/>
  <c r="F16" i="27"/>
  <c r="F24" i="27"/>
  <c r="F33" i="27"/>
  <c r="F42" i="27"/>
  <c r="F62" i="27"/>
  <c r="F71" i="27"/>
  <c r="F51" i="27"/>
  <c r="F79" i="27"/>
  <c r="F102" i="27"/>
  <c r="F69" i="27"/>
  <c r="F6" i="27"/>
  <c r="F41" i="27"/>
  <c r="F70" i="27"/>
  <c r="F39" i="27"/>
  <c r="F5" i="27"/>
  <c r="F61" i="27"/>
  <c r="F81" i="27"/>
  <c r="F9" i="27"/>
  <c r="F46" i="27"/>
  <c r="F56" i="27"/>
  <c r="F64" i="27"/>
  <c r="F107" i="27"/>
  <c r="F22" i="27"/>
  <c r="F40" i="27"/>
  <c r="F89" i="27"/>
  <c r="F104" i="27"/>
  <c r="F28" i="27"/>
  <c r="F48" i="27"/>
  <c r="F65" i="27"/>
  <c r="F85" i="27"/>
  <c r="F12" i="27"/>
  <c r="F25" i="27"/>
  <c r="F57" i="27"/>
  <c r="F83" i="27"/>
  <c r="F13" i="27"/>
  <c r="F14" i="27"/>
  <c r="F27" i="27"/>
  <c r="F37" i="27"/>
  <c r="F38" i="27"/>
  <c r="F50" i="27"/>
  <c r="F60" i="27"/>
  <c r="F17" i="27"/>
  <c r="F20" i="27"/>
  <c r="F75" i="27"/>
  <c r="F86" i="27"/>
  <c r="F18" i="27"/>
  <c r="F21" i="27"/>
  <c r="F32" i="27"/>
  <c r="F53" i="27"/>
  <c r="F78" i="27"/>
  <c r="F87" i="27"/>
  <c r="F52" i="27"/>
  <c r="F77" i="27"/>
  <c r="F31" i="27"/>
  <c r="F23" i="27"/>
  <c r="F34" i="27"/>
  <c r="F55" i="27"/>
  <c r="F80" i="27"/>
  <c r="F29" i="27"/>
  <c r="F35" i="27"/>
  <c r="F43" i="27"/>
  <c r="F44" i="27"/>
  <c r="F47" i="27"/>
  <c r="F54" i="27"/>
  <c r="F58" i="27"/>
  <c r="F66" i="27"/>
  <c r="F73" i="27"/>
  <c r="F19" i="27"/>
  <c r="F30" i="27"/>
  <c r="F36" i="27"/>
  <c r="F45" i="27"/>
  <c r="F59" i="27"/>
  <c r="F67" i="27"/>
  <c r="F68" i="27"/>
  <c r="F74" i="27"/>
  <c r="F76" i="27"/>
  <c r="F82" i="27"/>
  <c r="F15" i="27"/>
  <c r="F90" i="27"/>
  <c r="F10" i="27"/>
  <c r="F91" i="27"/>
  <c r="F100" i="27"/>
  <c r="F106" i="27"/>
  <c r="F99" i="27"/>
  <c r="F105" i="27"/>
  <c r="F92" i="27"/>
  <c r="F84" i="27"/>
  <c r="F108" i="27"/>
  <c r="F90" i="6"/>
  <c r="F72" i="6"/>
  <c r="F70" i="6"/>
  <c r="F68" i="6"/>
  <c r="F66" i="6"/>
  <c r="F64" i="6"/>
  <c r="F62" i="6"/>
  <c r="F101" i="6"/>
  <c r="F99" i="6"/>
  <c r="F89" i="6"/>
  <c r="F87" i="6"/>
  <c r="F85" i="6"/>
  <c r="F83" i="6"/>
  <c r="F24" i="6"/>
  <c r="F12" i="6"/>
  <c r="F52" i="6"/>
  <c r="F55" i="6"/>
  <c r="F84" i="6"/>
  <c r="F20" i="6"/>
  <c r="F36" i="6"/>
  <c r="F29" i="6"/>
  <c r="F4" i="6"/>
  <c r="F5" i="6"/>
  <c r="F37" i="6"/>
  <c r="F35" i="6"/>
  <c r="F107" i="6"/>
  <c r="F22" i="6"/>
  <c r="F21" i="6"/>
  <c r="F46" i="6"/>
  <c r="F14" i="6"/>
  <c r="F28" i="6"/>
  <c r="F61" i="6"/>
  <c r="F59" i="6"/>
  <c r="F76" i="6"/>
  <c r="F74" i="6"/>
  <c r="F9" i="6"/>
  <c r="F60" i="6"/>
  <c r="F58" i="6"/>
  <c r="F56" i="6"/>
  <c r="F25" i="6"/>
  <c r="F23" i="6"/>
  <c r="F32" i="6"/>
  <c r="F54" i="6"/>
  <c r="F41" i="6"/>
  <c r="F105" i="6"/>
  <c r="F77" i="6"/>
  <c r="J7" i="6"/>
  <c r="K7" i="6" s="1"/>
  <c r="J85" i="6"/>
  <c r="L85" i="6" s="1"/>
  <c r="J58" i="6"/>
  <c r="L58" i="6" s="1"/>
  <c r="J55" i="6"/>
  <c r="K55" i="6" s="1"/>
  <c r="J28" i="6"/>
  <c r="L28" i="6" s="1"/>
  <c r="J100" i="6"/>
  <c r="K100" i="6" s="1"/>
  <c r="J89" i="6"/>
  <c r="L89" i="6" s="1"/>
  <c r="J50" i="6"/>
  <c r="K50" i="6" s="1"/>
  <c r="J6" i="6"/>
  <c r="L6" i="6" s="1"/>
  <c r="J25" i="6"/>
  <c r="K25" i="6" s="1"/>
  <c r="J106" i="6"/>
  <c r="L106" i="6"/>
  <c r="J24" i="6"/>
  <c r="L24" i="6"/>
  <c r="J31" i="6"/>
  <c r="K31" i="6"/>
  <c r="J5" i="6"/>
  <c r="K5" i="6"/>
  <c r="J94" i="6"/>
  <c r="L94" i="6"/>
  <c r="J14" i="6"/>
  <c r="J64" i="6"/>
  <c r="L64" i="6" s="1"/>
  <c r="J103" i="6"/>
  <c r="L103" i="6" s="1"/>
  <c r="J11" i="6"/>
  <c r="J29" i="6"/>
  <c r="K29" i="6" s="1"/>
  <c r="L4" i="6"/>
  <c r="J74" i="6"/>
  <c r="J59" i="6"/>
  <c r="L59" i="6" s="1"/>
  <c r="J9" i="6"/>
  <c r="J69" i="6"/>
  <c r="L69" i="6" s="1"/>
  <c r="J63" i="6"/>
  <c r="L63" i="6" s="1"/>
  <c r="J26" i="6"/>
  <c r="K26" i="6" s="1"/>
  <c r="J68" i="6"/>
  <c r="L68" i="6" s="1"/>
  <c r="J49" i="6"/>
  <c r="K49" i="6" s="1"/>
  <c r="J90" i="6"/>
  <c r="J93" i="6"/>
  <c r="K93" i="6" s="1"/>
  <c r="J86" i="6"/>
  <c r="J91" i="6"/>
  <c r="K91" i="6" s="1"/>
  <c r="M91" i="6" s="1"/>
  <c r="O91" i="6" s="1"/>
  <c r="Q91" i="6" s="1"/>
  <c r="S91" i="6" s="1"/>
  <c r="U91" i="6" s="1"/>
  <c r="W91" i="6" s="1"/>
  <c r="J23" i="6"/>
  <c r="K23" i="6" s="1"/>
  <c r="J40" i="6"/>
  <c r="K40" i="6" s="1"/>
  <c r="J105" i="6"/>
  <c r="L105" i="6" s="1"/>
  <c r="J48" i="6"/>
  <c r="J43" i="6"/>
  <c r="K43" i="6" s="1"/>
  <c r="J52" i="6"/>
  <c r="J51" i="6"/>
  <c r="L51" i="6" s="1"/>
  <c r="J41" i="6"/>
  <c r="K41" i="6"/>
  <c r="J96" i="6"/>
  <c r="L96" i="6"/>
  <c r="J37" i="6"/>
  <c r="L37" i="6"/>
  <c r="J30" i="6"/>
  <c r="J20" i="6"/>
  <c r="K20" i="6" s="1"/>
  <c r="J45" i="6"/>
  <c r="J73" i="6"/>
  <c r="K73" i="6" s="1"/>
  <c r="J13" i="6"/>
  <c r="J72" i="6"/>
  <c r="K72" i="6" s="1"/>
  <c r="J35" i="6"/>
  <c r="L35" i="6" s="1"/>
  <c r="J44" i="6"/>
  <c r="K44" i="6" s="1"/>
  <c r="J87" i="6"/>
  <c r="K87" i="6" s="1"/>
  <c r="J46" i="6"/>
  <c r="K46" i="6" s="1"/>
  <c r="J39" i="6"/>
  <c r="J107" i="6"/>
  <c r="K107" i="6" s="1"/>
  <c r="J34" i="6"/>
  <c r="J95" i="6"/>
  <c r="L95" i="6" s="1"/>
  <c r="J84" i="6"/>
  <c r="K84" i="6" s="1"/>
  <c r="J75" i="6"/>
  <c r="L75" i="6" s="1"/>
  <c r="J36" i="6"/>
  <c r="L36" i="6" s="1"/>
  <c r="J82" i="6"/>
  <c r="K82" i="6" s="1"/>
  <c r="J47" i="6"/>
  <c r="J88" i="6"/>
  <c r="L88" i="6" s="1"/>
  <c r="J80" i="6"/>
  <c r="J22" i="6"/>
  <c r="K22" i="6" s="1"/>
  <c r="J81" i="6"/>
  <c r="K81" i="6" s="1"/>
  <c r="J79" i="6"/>
  <c r="K79" i="6" s="1"/>
  <c r="J60" i="6"/>
  <c r="K60" i="6" s="1"/>
  <c r="J71" i="6"/>
  <c r="J16" i="6"/>
  <c r="L16" i="6" s="1"/>
  <c r="J15" i="6"/>
  <c r="J33" i="6"/>
  <c r="K33" i="6" s="1"/>
  <c r="J56" i="6"/>
  <c r="K56" i="6"/>
  <c r="J98" i="6"/>
  <c r="K98" i="6"/>
  <c r="J104" i="6"/>
  <c r="L104" i="6"/>
  <c r="J19" i="6"/>
  <c r="K19" i="6"/>
  <c r="J42" i="6"/>
  <c r="J62" i="6"/>
  <c r="K62" i="6" s="1"/>
  <c r="J92" i="6"/>
  <c r="J108" i="6"/>
  <c r="K108" i="6" s="1"/>
  <c r="J8" i="6"/>
  <c r="K8" i="6"/>
  <c r="J21" i="6"/>
  <c r="K21" i="6"/>
  <c r="J66" i="6"/>
  <c r="L66" i="6"/>
  <c r="J65" i="6"/>
  <c r="J70" i="6"/>
  <c r="L70" i="6" s="1"/>
  <c r="J102" i="6"/>
  <c r="J83" i="6"/>
  <c r="K83" i="6" s="1"/>
  <c r="J67" i="6"/>
  <c r="J97" i="6"/>
  <c r="L97" i="6" s="1"/>
  <c r="J101" i="6"/>
  <c r="K101" i="6" s="1"/>
  <c r="J99" i="6"/>
  <c r="K99" i="6" s="1"/>
  <c r="J10" i="6"/>
  <c r="L10" i="6"/>
  <c r="J12" i="6"/>
  <c r="J77" i="6"/>
  <c r="K77" i="6" s="1"/>
  <c r="J38" i="6"/>
  <c r="J61" i="6"/>
  <c r="L61" i="6" s="1"/>
  <c r="J17" i="6"/>
  <c r="L17" i="6"/>
  <c r="J76" i="6"/>
  <c r="L76" i="6"/>
  <c r="J27" i="6"/>
  <c r="J78" i="6"/>
  <c r="L78" i="6" s="1"/>
  <c r="J32" i="6"/>
  <c r="J53" i="6"/>
  <c r="K53" i="6" s="1"/>
  <c r="J57" i="6"/>
  <c r="J18" i="6"/>
  <c r="L18" i="6" s="1"/>
  <c r="J54" i="6"/>
  <c r="L54" i="6"/>
  <c r="K28" i="6"/>
  <c r="K106" i="6"/>
  <c r="K85" i="6"/>
  <c r="L55" i="6"/>
  <c r="K94" i="6"/>
  <c r="L25" i="6"/>
  <c r="K89" i="6"/>
  <c r="L62" i="6"/>
  <c r="L46" i="6"/>
  <c r="L99" i="6"/>
  <c r="K66" i="6"/>
  <c r="K16" i="6"/>
  <c r="K30" i="6"/>
  <c r="L30" i="6"/>
  <c r="K105" i="6"/>
  <c r="L90" i="6"/>
  <c r="K90" i="6"/>
  <c r="K59" i="6"/>
  <c r="K27" i="6"/>
  <c r="L27" i="6"/>
  <c r="L65" i="6"/>
  <c r="K65" i="6"/>
  <c r="L15" i="6"/>
  <c r="K15" i="6"/>
  <c r="L20" i="6"/>
  <c r="K48" i="6"/>
  <c r="L48" i="6"/>
  <c r="L93" i="6"/>
  <c r="L9" i="6"/>
  <c r="K9" i="6"/>
  <c r="K103" i="6"/>
  <c r="K78" i="6"/>
  <c r="L33" i="6"/>
  <c r="L45" i="6"/>
  <c r="K45" i="6"/>
  <c r="K32" i="6"/>
  <c r="L32" i="6"/>
  <c r="L39" i="6"/>
  <c r="K39" i="6"/>
  <c r="L52" i="6"/>
  <c r="K52" i="6"/>
  <c r="K69" i="6"/>
  <c r="L53" i="6"/>
  <c r="L108" i="6"/>
  <c r="L13" i="6"/>
  <c r="K13" i="6"/>
  <c r="L57" i="6"/>
  <c r="K57" i="6"/>
  <c r="L67" i="6"/>
  <c r="K67" i="6"/>
  <c r="L8" i="6"/>
  <c r="K104" i="6"/>
  <c r="L82" i="6"/>
  <c r="L14" i="6"/>
  <c r="K14" i="6"/>
  <c r="K70" i="6"/>
  <c r="K86" i="6"/>
  <c r="L86" i="6"/>
  <c r="K11" i="6"/>
  <c r="L11" i="6"/>
  <c r="L102" i="6"/>
  <c r="K102" i="6"/>
  <c r="L77" i="6"/>
  <c r="K36" i="6"/>
  <c r="K51" i="6"/>
  <c r="L38" i="6"/>
  <c r="K38" i="6"/>
  <c r="K18" i="6"/>
  <c r="K61" i="6"/>
  <c r="L19" i="6"/>
  <c r="L60" i="6"/>
  <c r="K47" i="6"/>
  <c r="L47" i="6"/>
  <c r="L107" i="6"/>
  <c r="K35" i="6"/>
  <c r="K96" i="6"/>
  <c r="K68" i="6"/>
  <c r="L80" i="6"/>
  <c r="K80" i="6"/>
  <c r="L43" i="6"/>
  <c r="K12" i="6"/>
  <c r="L12" i="6"/>
  <c r="K92" i="6"/>
  <c r="L92" i="6"/>
  <c r="L73" i="6"/>
  <c r="L29" i="6"/>
  <c r="L83" i="6"/>
  <c r="K54" i="6"/>
  <c r="L42" i="6"/>
  <c r="K42" i="6"/>
  <c r="K71" i="6"/>
  <c r="L71" i="6"/>
  <c r="K88" i="6"/>
  <c r="K34" i="6"/>
  <c r="L34" i="6"/>
  <c r="K37" i="6"/>
  <c r="L49" i="6"/>
  <c r="K74" i="6"/>
  <c r="L74" i="6"/>
  <c r="K24" i="6"/>
  <c r="L31" i="6"/>
  <c r="L101" i="6"/>
  <c r="L26" i="6"/>
  <c r="K95" i="6"/>
  <c r="K76" i="6"/>
  <c r="L50" i="6"/>
  <c r="K17" i="6"/>
  <c r="K75" i="6"/>
  <c r="L40" i="6"/>
  <c r="L5" i="6"/>
  <c r="L41" i="6"/>
  <c r="K64" i="6"/>
  <c r="K10" i="6"/>
  <c r="L21" i="6"/>
  <c r="L98" i="6"/>
  <c r="L56" i="6"/>
  <c r="L91" i="6" l="1"/>
  <c r="N91" i="6" s="1"/>
  <c r="P91" i="6" s="1"/>
  <c r="R91" i="6" s="1"/>
  <c r="T91" i="6" s="1"/>
  <c r="V91" i="6" s="1"/>
  <c r="L44" i="6"/>
  <c r="L79" i="6"/>
  <c r="L84" i="6"/>
  <c r="K97" i="6"/>
  <c r="L87" i="6"/>
  <c r="L81" i="6"/>
  <c r="K63" i="6"/>
  <c r="L23" i="6"/>
  <c r="L22" i="6"/>
  <c r="L72" i="6"/>
  <c r="L100" i="6"/>
  <c r="K6" i="6"/>
  <c r="K58" i="6"/>
  <c r="L7" i="6"/>
  <c r="K92" i="27"/>
  <c r="L92" i="27"/>
  <c r="I73" i="6"/>
  <c r="I68" i="6"/>
  <c r="I15" i="6"/>
  <c r="I38" i="6"/>
  <c r="I95" i="6"/>
  <c r="I26" i="6"/>
  <c r="I28" i="6"/>
  <c r="I43" i="6"/>
  <c r="I97" i="6"/>
  <c r="J8" i="27"/>
  <c r="J9" i="27"/>
  <c r="J10" i="27"/>
  <c r="J26" i="27"/>
  <c r="J27" i="27"/>
  <c r="J28" i="27"/>
  <c r="I29" i="27"/>
  <c r="J29" i="27"/>
  <c r="J30" i="27"/>
  <c r="I31" i="27"/>
  <c r="J31" i="27"/>
  <c r="I32" i="27"/>
  <c r="J33" i="27"/>
  <c r="J35" i="27"/>
  <c r="J37" i="27"/>
  <c r="J43" i="27"/>
  <c r="J47" i="27"/>
  <c r="J50" i="27"/>
  <c r="J52" i="27"/>
  <c r="J54" i="27"/>
  <c r="J55" i="27"/>
  <c r="J57" i="27"/>
  <c r="J59" i="27"/>
  <c r="I60" i="27"/>
  <c r="J67" i="27"/>
  <c r="J69" i="27"/>
  <c r="J71" i="27"/>
  <c r="J108" i="27"/>
  <c r="J100" i="27"/>
  <c r="J99" i="27"/>
  <c r="J98" i="27"/>
  <c r="J96" i="27"/>
  <c r="J94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5" i="27"/>
  <c r="J74" i="27"/>
  <c r="J73" i="27"/>
  <c r="J72" i="27"/>
  <c r="J65" i="27"/>
  <c r="J64" i="27"/>
  <c r="J63" i="27"/>
  <c r="J106" i="27"/>
  <c r="J104" i="27"/>
  <c r="J102" i="27"/>
  <c r="J107" i="27"/>
  <c r="J105" i="27"/>
  <c r="J103" i="27"/>
  <c r="J101" i="27"/>
  <c r="J97" i="27"/>
  <c r="J95" i="27"/>
  <c r="J93" i="27"/>
  <c r="J76" i="27"/>
  <c r="J70" i="27"/>
  <c r="J68" i="27"/>
  <c r="J66" i="27"/>
  <c r="J61" i="27"/>
  <c r="J49" i="27"/>
  <c r="J46" i="27"/>
  <c r="J45" i="27"/>
  <c r="J44" i="27"/>
  <c r="J42" i="27"/>
  <c r="J41" i="27"/>
  <c r="J40" i="27"/>
  <c r="J39" i="27"/>
  <c r="J38" i="27"/>
  <c r="I71" i="6"/>
  <c r="I63" i="6"/>
  <c r="I52" i="6"/>
  <c r="I41" i="6"/>
  <c r="I108" i="6"/>
  <c r="I85" i="6"/>
  <c r="I107" i="6"/>
  <c r="J4" i="27"/>
  <c r="J5" i="27"/>
  <c r="J6" i="27"/>
  <c r="J7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32" i="27"/>
  <c r="J34" i="27"/>
  <c r="J36" i="27"/>
  <c r="J48" i="27"/>
  <c r="J51" i="27"/>
  <c r="J53" i="27"/>
  <c r="J56" i="27"/>
  <c r="J58" i="27"/>
  <c r="J60" i="27"/>
  <c r="J62" i="27"/>
  <c r="L56" i="27" l="1"/>
  <c r="K56" i="27"/>
  <c r="K51" i="27"/>
  <c r="L51" i="27"/>
  <c r="K36" i="27"/>
  <c r="L36" i="27"/>
  <c r="K32" i="27"/>
  <c r="L32" i="27"/>
  <c r="L24" i="27"/>
  <c r="K24" i="27"/>
  <c r="K22" i="27"/>
  <c r="L22" i="27"/>
  <c r="K20" i="27"/>
  <c r="L20" i="27"/>
  <c r="L18" i="27"/>
  <c r="K18" i="27"/>
  <c r="L16" i="27"/>
  <c r="K16" i="27"/>
  <c r="L14" i="27"/>
  <c r="K14" i="27"/>
  <c r="K12" i="27"/>
  <c r="L12" i="27"/>
  <c r="L7" i="27"/>
  <c r="K7" i="27"/>
  <c r="K5" i="27"/>
  <c r="L5" i="27"/>
  <c r="L39" i="27"/>
  <c r="K39" i="27"/>
  <c r="L41" i="27"/>
  <c r="K41" i="27"/>
  <c r="K44" i="27"/>
  <c r="L44" i="27"/>
  <c r="K46" i="27"/>
  <c r="L46" i="27"/>
  <c r="K61" i="27"/>
  <c r="L61" i="27"/>
  <c r="L68" i="27"/>
  <c r="K68" i="27"/>
  <c r="K76" i="27"/>
  <c r="L76" i="27"/>
  <c r="L95" i="27"/>
  <c r="K95" i="27"/>
  <c r="K101" i="27"/>
  <c r="L101" i="27"/>
  <c r="K105" i="27"/>
  <c r="L105" i="27"/>
  <c r="K102" i="27"/>
  <c r="L102" i="27"/>
  <c r="K106" i="27"/>
  <c r="L106" i="27"/>
  <c r="L64" i="27"/>
  <c r="K64" i="27"/>
  <c r="L72" i="27"/>
  <c r="K72" i="27"/>
  <c r="K74" i="27"/>
  <c r="L74" i="27"/>
  <c r="K77" i="27"/>
  <c r="L77" i="27"/>
  <c r="K79" i="27"/>
  <c r="L79" i="27"/>
  <c r="L81" i="27"/>
  <c r="K81" i="27"/>
  <c r="K83" i="27"/>
  <c r="L83" i="27"/>
  <c r="K85" i="27"/>
  <c r="L85" i="27"/>
  <c r="K87" i="27"/>
  <c r="L87" i="27"/>
  <c r="L89" i="27"/>
  <c r="K89" i="27"/>
  <c r="K91" i="27"/>
  <c r="M91" i="27" s="1"/>
  <c r="O91" i="27" s="1"/>
  <c r="Q91" i="27" s="1"/>
  <c r="S91" i="27" s="1"/>
  <c r="U91" i="27" s="1"/>
  <c r="W91" i="27" s="1"/>
  <c r="L91" i="27"/>
  <c r="N91" i="27" s="1"/>
  <c r="P91" i="27" s="1"/>
  <c r="R91" i="27" s="1"/>
  <c r="T91" i="27" s="1"/>
  <c r="V91" i="27" s="1"/>
  <c r="K96" i="27"/>
  <c r="L96" i="27"/>
  <c r="L99" i="27"/>
  <c r="K99" i="27"/>
  <c r="L108" i="27"/>
  <c r="K108" i="27"/>
  <c r="K69" i="27"/>
  <c r="L69" i="27"/>
  <c r="L57" i="27"/>
  <c r="K57" i="27"/>
  <c r="K54" i="27"/>
  <c r="L54" i="27"/>
  <c r="L50" i="27"/>
  <c r="K50" i="27"/>
  <c r="K43" i="27"/>
  <c r="L43" i="27"/>
  <c r="K35" i="27"/>
  <c r="L35" i="27"/>
  <c r="L29" i="27"/>
  <c r="K29" i="27"/>
  <c r="K28" i="27"/>
  <c r="L28" i="27"/>
  <c r="K26" i="27"/>
  <c r="L26" i="27"/>
  <c r="L9" i="27"/>
  <c r="K9" i="27"/>
  <c r="L60" i="27"/>
  <c r="K60" i="27"/>
  <c r="K62" i="27"/>
  <c r="L62" i="27"/>
  <c r="K58" i="27"/>
  <c r="L58" i="27"/>
  <c r="L53" i="27"/>
  <c r="K53" i="27"/>
  <c r="K48" i="27"/>
  <c r="L48" i="27"/>
  <c r="K34" i="27"/>
  <c r="L34" i="27"/>
  <c r="K25" i="27"/>
  <c r="L25" i="27"/>
  <c r="L23" i="27"/>
  <c r="K23" i="27"/>
  <c r="L21" i="27"/>
  <c r="K21" i="27"/>
  <c r="L19" i="27"/>
  <c r="K19" i="27"/>
  <c r="K17" i="27"/>
  <c r="L17" i="27"/>
  <c r="K15" i="27"/>
  <c r="L15" i="27"/>
  <c r="L13" i="27"/>
  <c r="K13" i="27"/>
  <c r="K11" i="27"/>
  <c r="L11" i="27"/>
  <c r="K6" i="27"/>
  <c r="L6" i="27"/>
  <c r="K4" i="27"/>
  <c r="L4" i="27"/>
  <c r="K38" i="27"/>
  <c r="L38" i="27"/>
  <c r="L40" i="27"/>
  <c r="K40" i="27"/>
  <c r="L42" i="27"/>
  <c r="K42" i="27"/>
  <c r="K45" i="27"/>
  <c r="L45" i="27"/>
  <c r="K49" i="27"/>
  <c r="L49" i="27"/>
  <c r="K66" i="27"/>
  <c r="L66" i="27"/>
  <c r="K70" i="27"/>
  <c r="L70" i="27"/>
  <c r="K93" i="27"/>
  <c r="L93" i="27"/>
  <c r="K97" i="27"/>
  <c r="L97" i="27"/>
  <c r="L103" i="27"/>
  <c r="K103" i="27"/>
  <c r="L107" i="27"/>
  <c r="K107" i="27"/>
  <c r="K104" i="27"/>
  <c r="L104" i="27"/>
  <c r="K63" i="27"/>
  <c r="L63" i="27"/>
  <c r="L65" i="27"/>
  <c r="K65" i="27"/>
  <c r="L73" i="27"/>
  <c r="K73" i="27"/>
  <c r="K75" i="27"/>
  <c r="L75" i="27"/>
  <c r="K78" i="27"/>
  <c r="L78" i="27"/>
  <c r="L80" i="27"/>
  <c r="K80" i="27"/>
  <c r="K82" i="27"/>
  <c r="L82" i="27"/>
  <c r="L84" i="27"/>
  <c r="K84" i="27"/>
  <c r="K86" i="27"/>
  <c r="L86" i="27"/>
  <c r="L88" i="27"/>
  <c r="K88" i="27"/>
  <c r="K90" i="27"/>
  <c r="L90" i="27"/>
  <c r="K94" i="27"/>
  <c r="L94" i="27"/>
  <c r="K98" i="27"/>
  <c r="L98" i="27"/>
  <c r="K100" i="27"/>
  <c r="L100" i="27"/>
  <c r="K71" i="27"/>
  <c r="L71" i="27"/>
  <c r="K67" i="27"/>
  <c r="L67" i="27"/>
  <c r="K59" i="27"/>
  <c r="L59" i="27"/>
  <c r="K55" i="27"/>
  <c r="L55" i="27"/>
  <c r="K52" i="27"/>
  <c r="L52" i="27"/>
  <c r="K47" i="27"/>
  <c r="L47" i="27"/>
  <c r="K37" i="27"/>
  <c r="L37" i="27"/>
  <c r="L33" i="27"/>
  <c r="K33" i="27"/>
  <c r="K31" i="27"/>
  <c r="L31" i="27"/>
  <c r="K30" i="27"/>
  <c r="L30" i="27"/>
  <c r="K27" i="27"/>
  <c r="L27" i="27"/>
  <c r="K10" i="27"/>
  <c r="L10" i="27"/>
  <c r="K8" i="27"/>
  <c r="L8" i="27"/>
</calcChain>
</file>

<file path=xl/sharedStrings.xml><?xml version="1.0" encoding="utf-8"?>
<sst xmlns="http://schemas.openxmlformats.org/spreadsheetml/2006/main" count="716" uniqueCount="473">
  <si>
    <t>štartovné číslo</t>
  </si>
  <si>
    <t>meno</t>
  </si>
  <si>
    <t>priezvisko</t>
  </si>
  <si>
    <t>ročník</t>
  </si>
  <si>
    <t>KAT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</si>
  <si>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</si>
  <si>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</si>
  <si>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</si>
  <si>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</si>
  <si>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</si>
  <si>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</si>
  <si>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</si>
  <si>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</si>
  <si>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</si>
  <si>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</si>
  <si>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</si>
  <si>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</si>
  <si>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</si>
  <si>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</si>
  <si>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</si>
  <si>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body 8.kolo</t>
  </si>
  <si>
    <t>poradie</t>
  </si>
  <si>
    <t>body 9.kolo</t>
  </si>
  <si>
    <t>body 10.kolo</t>
  </si>
  <si>
    <t>Dubnica nad Váhom</t>
  </si>
  <si>
    <t>Peter</t>
  </si>
  <si>
    <t>ᴓ čas na 1000m</t>
  </si>
  <si>
    <t>* vlož hodnoty zo súboru "vysledky 01,kolo,txt"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</si>
  <si>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</si>
  <si>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</si>
  <si>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</si>
  <si>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</si>
  <si>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</si>
  <si>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</si>
  <si>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</si>
  <si>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</si>
  <si>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</si>
  <si>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</si>
  <si>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</si>
  <si>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</si>
  <si>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</si>
  <si>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m</t>
  </si>
  <si>
    <t>ž</t>
  </si>
  <si>
    <t>Čas v cieli</t>
  </si>
  <si>
    <t>Štartovné číslo</t>
  </si>
  <si>
    <t>Čas na predchádzajúceho</t>
  </si>
  <si>
    <t>Vladimír</t>
  </si>
  <si>
    <t>Ilavský</t>
  </si>
  <si>
    <t>Milan</t>
  </si>
  <si>
    <t>Miriam</t>
  </si>
  <si>
    <t>Makiš</t>
  </si>
  <si>
    <t>Soblahov</t>
  </si>
  <si>
    <t>Ondřej</t>
  </si>
  <si>
    <t>Tluka</t>
  </si>
  <si>
    <t>Jana</t>
  </si>
  <si>
    <t>Ervín</t>
  </si>
  <si>
    <t>Páleník</t>
  </si>
  <si>
    <t>Blanka</t>
  </si>
  <si>
    <t>Balaščáková</t>
  </si>
  <si>
    <t>Sylvia</t>
  </si>
  <si>
    <t>Kovalčík</t>
  </si>
  <si>
    <t>Marcinát</t>
  </si>
  <si>
    <t>Eva</t>
  </si>
  <si>
    <t>Daniel</t>
  </si>
  <si>
    <t>Zubo</t>
  </si>
  <si>
    <t>Hudák</t>
  </si>
  <si>
    <t xml:space="preserve">Meno </t>
  </si>
  <si>
    <t>Jozef</t>
  </si>
  <si>
    <t>Miroslava</t>
  </si>
  <si>
    <t>VERTIGAČ</t>
  </si>
  <si>
    <t>Igor</t>
  </si>
  <si>
    <t>Meško</t>
  </si>
  <si>
    <t>Matúš</t>
  </si>
  <si>
    <t>Varačka</t>
  </si>
  <si>
    <t>Beckov</t>
  </si>
  <si>
    <t>Mareková</t>
  </si>
  <si>
    <t>Marušincova</t>
  </si>
  <si>
    <t>Jitka</t>
  </si>
  <si>
    <t>Nova Dubnica</t>
  </si>
  <si>
    <t>Michaela</t>
  </si>
  <si>
    <t>Žilková</t>
  </si>
  <si>
    <t>Pavol</t>
  </si>
  <si>
    <t>Miloš</t>
  </si>
  <si>
    <t>Humera</t>
  </si>
  <si>
    <t>Rastislav</t>
  </si>
  <si>
    <t>Marek</t>
  </si>
  <si>
    <t>Letko</t>
  </si>
  <si>
    <t>Zuzana</t>
  </si>
  <si>
    <t>Balaščák</t>
  </si>
  <si>
    <t>Straka</t>
  </si>
  <si>
    <t>Ivanovce</t>
  </si>
  <si>
    <t>Lucia</t>
  </si>
  <si>
    <t>Mituchová</t>
  </si>
  <si>
    <t>Iveta</t>
  </si>
  <si>
    <t>Bez me na / Trenčín</t>
  </si>
  <si>
    <t>Stehlik</t>
  </si>
  <si>
    <t>Kňažková</t>
  </si>
  <si>
    <t>Trencin</t>
  </si>
  <si>
    <t>Tibor</t>
  </si>
  <si>
    <t>Šír</t>
  </si>
  <si>
    <t>Trenčianska Teplá</t>
  </si>
  <si>
    <t>Šírová</t>
  </si>
  <si>
    <t>Vazovan</t>
  </si>
  <si>
    <t>Nitra Zajo Bojo</t>
  </si>
  <si>
    <t>Adamkovic</t>
  </si>
  <si>
    <t>Maláň</t>
  </si>
  <si>
    <t>BK Lysá pod Makytou</t>
  </si>
  <si>
    <t>Katarina</t>
  </si>
  <si>
    <t>Bubenikova</t>
  </si>
  <si>
    <t>Champion Club Trencin</t>
  </si>
  <si>
    <t>Renáta</t>
  </si>
  <si>
    <t>Šmihálová</t>
  </si>
  <si>
    <t>Marián</t>
  </si>
  <si>
    <t>Ján</t>
  </si>
  <si>
    <t>Anna</t>
  </si>
  <si>
    <t>Štítiková</t>
  </si>
  <si>
    <t>Szabo</t>
  </si>
  <si>
    <t>Lubomír</t>
  </si>
  <si>
    <t>NUNHARDT</t>
  </si>
  <si>
    <t>Marcel</t>
  </si>
  <si>
    <t>Masarovič</t>
  </si>
  <si>
    <t>Michal</t>
  </si>
  <si>
    <t>Svinná</t>
  </si>
  <si>
    <t>Bez me na</t>
  </si>
  <si>
    <t>Filip</t>
  </si>
  <si>
    <t>Strieženec</t>
  </si>
  <si>
    <t>Adamovské Kochanovce</t>
  </si>
  <si>
    <t>Jankech</t>
  </si>
  <si>
    <t>00:00:00.18</t>
  </si>
  <si>
    <t>00:00:01.56</t>
  </si>
  <si>
    <t>00:00:04.12</t>
  </si>
  <si>
    <t>00:00:03.13</t>
  </si>
  <si>
    <t>00:00:09.50</t>
  </si>
  <si>
    <t>00:00:07.18</t>
  </si>
  <si>
    <t>00:00:00.89</t>
  </si>
  <si>
    <t>00:00:00.31</t>
  </si>
  <si>
    <t>00:00:02.07</t>
  </si>
  <si>
    <t xml:space="preserve">PORADIE TEAMOV:    </t>
  </si>
  <si>
    <t>1.kolo (h:m:s)</t>
  </si>
  <si>
    <t>2.kolo (h:m:s)</t>
  </si>
  <si>
    <t>celkovo (h:m:s)</t>
  </si>
  <si>
    <t>Best running team</t>
  </si>
  <si>
    <t>ĎURIKAM Team</t>
  </si>
  <si>
    <t xml:space="preserve">Buď lepší </t>
  </si>
  <si>
    <t>GEKON sport</t>
  </si>
  <si>
    <t>Názov teamu</t>
  </si>
  <si>
    <t>Husárová</t>
  </si>
  <si>
    <t>miro</t>
  </si>
  <si>
    <t>ilavsky st</t>
  </si>
  <si>
    <t>marian</t>
  </si>
  <si>
    <t>Gekon sport</t>
  </si>
  <si>
    <t>GEKONsport</t>
  </si>
  <si>
    <t>Trenč. Stankovce</t>
  </si>
  <si>
    <t>vavrik</t>
  </si>
  <si>
    <t>dubnica nad vahom/ Ribe k.s.</t>
  </si>
  <si>
    <t>Pavel</t>
  </si>
  <si>
    <t>Uhrecký</t>
  </si>
  <si>
    <t>Vrábel</t>
  </si>
  <si>
    <t>Malý</t>
  </si>
  <si>
    <t>Malá</t>
  </si>
  <si>
    <t>Alica</t>
  </si>
  <si>
    <t>Nemčeková</t>
  </si>
  <si>
    <t>Hudáková</t>
  </si>
  <si>
    <t>Ďurikam team Trenčín</t>
  </si>
  <si>
    <t>Horné Srnie</t>
  </si>
  <si>
    <t>Jelenák</t>
  </si>
  <si>
    <t>Bežec TT</t>
  </si>
  <si>
    <t>Uradnikova</t>
  </si>
  <si>
    <t>Druzba Piestany</t>
  </si>
  <si>
    <t>Vojtek</t>
  </si>
  <si>
    <t>OŠK Soblahov</t>
  </si>
  <si>
    <t>Ďurikam Team Trenčín</t>
  </si>
  <si>
    <t>Čelková</t>
  </si>
  <si>
    <t>Potlacime.to</t>
  </si>
  <si>
    <t>Vratislav</t>
  </si>
  <si>
    <t>Čelko</t>
  </si>
  <si>
    <t>Jan</t>
  </si>
  <si>
    <t>Kucharík</t>
  </si>
  <si>
    <t>Stanik</t>
  </si>
  <si>
    <t>Vojtech</t>
  </si>
  <si>
    <t>Fuček</t>
  </si>
  <si>
    <t>Turiničová</t>
  </si>
  <si>
    <t>Karas</t>
  </si>
  <si>
    <t>Buď lepší/TN</t>
  </si>
  <si>
    <t>Cabala</t>
  </si>
  <si>
    <t>Pánis</t>
  </si>
  <si>
    <t>Hámrani</t>
  </si>
  <si>
    <t>branislav</t>
  </si>
  <si>
    <t>tibensky</t>
  </si>
  <si>
    <t>Nemšová</t>
  </si>
  <si>
    <t>Dušan</t>
  </si>
  <si>
    <t>Nikola</t>
  </si>
  <si>
    <t>Alexandra</t>
  </si>
  <si>
    <t>Augistín</t>
  </si>
  <si>
    <t>Roman</t>
  </si>
  <si>
    <t>Daniela</t>
  </si>
  <si>
    <t>Tereza</t>
  </si>
  <si>
    <t>Anton</t>
  </si>
  <si>
    <t>Martin</t>
  </si>
  <si>
    <t>Stanislav</t>
  </si>
  <si>
    <t>Alena</t>
  </si>
  <si>
    <t>Štefan</t>
  </si>
  <si>
    <t>Simona</t>
  </si>
  <si>
    <t>Rudolf</t>
  </si>
  <si>
    <t>Veronika</t>
  </si>
  <si>
    <t>Martina</t>
  </si>
  <si>
    <t>Natália</t>
  </si>
  <si>
    <t>Branislav</t>
  </si>
  <si>
    <t>Patrícia</t>
  </si>
  <si>
    <t>Monika</t>
  </si>
  <si>
    <t>Kašička</t>
  </si>
  <si>
    <t>Sedláčková</t>
  </si>
  <si>
    <t>Guttmanová</t>
  </si>
  <si>
    <t>Trúchly</t>
  </si>
  <si>
    <t>Škorvánek</t>
  </si>
  <si>
    <t>Lukáčková</t>
  </si>
  <si>
    <t>Hulvátová</t>
  </si>
  <si>
    <t>Hlávka</t>
  </si>
  <si>
    <t>Sobek</t>
  </si>
  <si>
    <t>Ďuráčiová</t>
  </si>
  <si>
    <t>Ďuráči</t>
  </si>
  <si>
    <t>Blaško</t>
  </si>
  <si>
    <t>Oláš</t>
  </si>
  <si>
    <t>Cyprián</t>
  </si>
  <si>
    <t>Garajová</t>
  </si>
  <si>
    <t>Kováč</t>
  </si>
  <si>
    <t>Bočinec</t>
  </si>
  <si>
    <t>Kelešiová</t>
  </si>
  <si>
    <t>Červenka</t>
  </si>
  <si>
    <t>Santa</t>
  </si>
  <si>
    <t>Kuníková</t>
  </si>
  <si>
    <t>Trebatický</t>
  </si>
  <si>
    <t>Kocaj</t>
  </si>
  <si>
    <t>Gavendová</t>
  </si>
  <si>
    <t>Zacharová</t>
  </si>
  <si>
    <t>Leško</t>
  </si>
  <si>
    <t>Mačík</t>
  </si>
  <si>
    <t>Zimka</t>
  </si>
  <si>
    <t>Čipka</t>
  </si>
  <si>
    <t>Hrabovský</t>
  </si>
  <si>
    <t>Hrabovská</t>
  </si>
  <si>
    <t>Bakalárová</t>
  </si>
  <si>
    <t>Shiller</t>
  </si>
  <si>
    <t>Bortel</t>
  </si>
  <si>
    <t>Dudáš</t>
  </si>
  <si>
    <t>Polák</t>
  </si>
  <si>
    <t>Miškechová</t>
  </si>
  <si>
    <t>Hornáček</t>
  </si>
  <si>
    <t>Bognerová</t>
  </si>
  <si>
    <t>Lobotka</t>
  </si>
  <si>
    <t>Markusík</t>
  </si>
  <si>
    <t>Tanáč</t>
  </si>
  <si>
    <t>Struhárová</t>
  </si>
  <si>
    <t>Melkovičová</t>
  </si>
  <si>
    <t>Horváthová</t>
  </si>
  <si>
    <t>Kopuncová</t>
  </si>
  <si>
    <t>LOTN / Trenčín</t>
  </si>
  <si>
    <t>Pezinok</t>
  </si>
  <si>
    <t>Borčice</t>
  </si>
  <si>
    <t>TULÁK</t>
  </si>
  <si>
    <t>Best running team / Dubnica</t>
  </si>
  <si>
    <t>Ilava</t>
  </si>
  <si>
    <t xml:space="preserve">Bez me na </t>
  </si>
  <si>
    <t>Buď Lepší / Trenčín</t>
  </si>
  <si>
    <t>Buď Lepší</t>
  </si>
  <si>
    <t>Trenčianske Teplice</t>
  </si>
  <si>
    <t>Kojšov</t>
  </si>
  <si>
    <t>Buďe Lepší / Trenčín</t>
  </si>
  <si>
    <t>Champion Club / Dubnica</t>
  </si>
  <si>
    <t>Selec</t>
  </si>
  <si>
    <t>Mercedes / Trenčín</t>
  </si>
  <si>
    <t>Hanzos club / Trenčianske Stankovce</t>
  </si>
  <si>
    <t>Best running team / Trenčín</t>
  </si>
  <si>
    <t>GEKONsport / Trenčín</t>
  </si>
  <si>
    <t>Ďurikam team / Trenčín</t>
  </si>
  <si>
    <r>
      <rPr>
        <b/>
        <sz val="18"/>
        <color indexed="10"/>
        <rFont val="Calibri"/>
        <family val="2"/>
        <charset val="238"/>
      </rPr>
      <t>T</t>
    </r>
    <r>
      <rPr>
        <b/>
        <sz val="18"/>
        <color indexed="8"/>
        <rFont val="Calibri"/>
        <family val="2"/>
        <charset val="238"/>
      </rPr>
      <t xml:space="preserve">renčianska </t>
    </r>
    <r>
      <rPr>
        <b/>
        <sz val="18"/>
        <color indexed="10"/>
        <rFont val="Calibri"/>
        <family val="2"/>
        <charset val="238"/>
      </rPr>
      <t>B</t>
    </r>
    <r>
      <rPr>
        <b/>
        <sz val="18"/>
        <color indexed="8"/>
        <rFont val="Calibri"/>
        <family val="2"/>
        <charset val="238"/>
      </rPr>
      <t xml:space="preserve">ežecká </t>
    </r>
    <r>
      <rPr>
        <b/>
        <sz val="18"/>
        <color indexed="10"/>
        <rFont val="Calibri"/>
        <family val="2"/>
        <charset val="238"/>
      </rPr>
      <t>L</t>
    </r>
    <r>
      <rPr>
        <b/>
        <sz val="18"/>
        <color indexed="8"/>
        <rFont val="Calibri"/>
        <family val="2"/>
        <charset val="238"/>
      </rPr>
      <t xml:space="preserve">iga </t>
    </r>
    <r>
      <rPr>
        <b/>
        <sz val="18"/>
        <color indexed="10"/>
        <rFont val="Calibri"/>
        <family val="2"/>
        <charset val="238"/>
      </rPr>
      <t>04.kolo</t>
    </r>
    <r>
      <rPr>
        <b/>
        <sz val="18"/>
        <color indexed="8"/>
        <rFont val="Calibri"/>
        <family val="2"/>
        <charset val="238"/>
      </rPr>
      <t>, 11.06.2017, 8.390 m, Soblahov</t>
    </r>
  </si>
  <si>
    <t>00:00:17.06</t>
  </si>
  <si>
    <t>01:00:42.61</t>
  </si>
  <si>
    <t>00:00:00.23</t>
  </si>
  <si>
    <t>01:00:25.55</t>
  </si>
  <si>
    <t>00:03:18.24</t>
  </si>
  <si>
    <t>01:00:25.32</t>
  </si>
  <si>
    <t>00:04:33.29</t>
  </si>
  <si>
    <t>00:57:07.07</t>
  </si>
  <si>
    <t>00:00:37.48</t>
  </si>
  <si>
    <t>00:52:33.77</t>
  </si>
  <si>
    <t>00:00:00.21</t>
  </si>
  <si>
    <t>00:51:56.29</t>
  </si>
  <si>
    <t>00:00:40.04</t>
  </si>
  <si>
    <t>00:51:56.07</t>
  </si>
  <si>
    <t>00:00:38.70</t>
  </si>
  <si>
    <t>00:51:16.02</t>
  </si>
  <si>
    <t>00:00:19.74</t>
  </si>
  <si>
    <t>00:50:37.31</t>
  </si>
  <si>
    <t>00:00:25.76</t>
  </si>
  <si>
    <t>00:50:17.57</t>
  </si>
  <si>
    <t>00:00:00.12</t>
  </si>
  <si>
    <t>00:49:51.80</t>
  </si>
  <si>
    <t>00:00:59.72</t>
  </si>
  <si>
    <t>00:49:51.67</t>
  </si>
  <si>
    <t>00:00:21.09</t>
  </si>
  <si>
    <t>00:48:51.95</t>
  </si>
  <si>
    <t>00:00:16.93</t>
  </si>
  <si>
    <t>00:48:30.85</t>
  </si>
  <si>
    <t>00:00:23.42</t>
  </si>
  <si>
    <t>00:48:13.92</t>
  </si>
  <si>
    <t>00:00:06.01</t>
  </si>
  <si>
    <t>00:47:50.49</t>
  </si>
  <si>
    <t>00:47:43.91</t>
  </si>
  <si>
    <t>00:47:41.84</t>
  </si>
  <si>
    <t>00:00:08.06</t>
  </si>
  <si>
    <t>00:47:38.70</t>
  </si>
  <si>
    <t>00:47:30.64</t>
  </si>
  <si>
    <t>00:00:00.81</t>
  </si>
  <si>
    <t>00:47:26.51</t>
  </si>
  <si>
    <t>00:00:28.52</t>
  </si>
  <si>
    <t>00:47:25.70</t>
  </si>
  <si>
    <t>00:00:08.81</t>
  </si>
  <si>
    <t>00:46:57.18</t>
  </si>
  <si>
    <t>00:46:48.37</t>
  </si>
  <si>
    <t>00:00:03.37</t>
  </si>
  <si>
    <t>00:46:41.18</t>
  </si>
  <si>
    <t>00:00:19.56</t>
  </si>
  <si>
    <t>00:46:37.80</t>
  </si>
  <si>
    <t>00:00:14.18</t>
  </si>
  <si>
    <t>00:46:18.24</t>
  </si>
  <si>
    <t>00:00:12.37</t>
  </si>
  <si>
    <t>00:46:04.05</t>
  </si>
  <si>
    <t>00:00:18.75</t>
  </si>
  <si>
    <t>00:45:51.68</t>
  </si>
  <si>
    <t>00:00:00.25</t>
  </si>
  <si>
    <t>00:45:32.92</t>
  </si>
  <si>
    <t>00:00:17.62</t>
  </si>
  <si>
    <t>00:45:32.67</t>
  </si>
  <si>
    <t>00:45:15.05</t>
  </si>
  <si>
    <t>00:00:12.58</t>
  </si>
  <si>
    <t>00:45:14.16</t>
  </si>
  <si>
    <t>00:00:12.51</t>
  </si>
  <si>
    <t>00:45:01.58</t>
  </si>
  <si>
    <t>00:00:21.86</t>
  </si>
  <si>
    <t>00:44:49.07</t>
  </si>
  <si>
    <t>00:00:15.66</t>
  </si>
  <si>
    <t>00:44:27.20</t>
  </si>
  <si>
    <t>00:00:21.68</t>
  </si>
  <si>
    <t>00:44:11.54</t>
  </si>
  <si>
    <t>00:00:11.14</t>
  </si>
  <si>
    <t>00:43:49.86</t>
  </si>
  <si>
    <t>00:00:04.18</t>
  </si>
  <si>
    <t>00:43:38.71</t>
  </si>
  <si>
    <t>00:00:08.69</t>
  </si>
  <si>
    <t>00:43:34.52</t>
  </si>
  <si>
    <t>00:00:05.15</t>
  </si>
  <si>
    <t>00:43:25.83</t>
  </si>
  <si>
    <t>00:00:00.20</t>
  </si>
  <si>
    <t>00:43:20.67</t>
  </si>
  <si>
    <t>00:43:20.47</t>
  </si>
  <si>
    <t>00:00:07.01</t>
  </si>
  <si>
    <t>00:43:18.91</t>
  </si>
  <si>
    <t>00:00:07.92</t>
  </si>
  <si>
    <t>00:43:11.89</t>
  </si>
  <si>
    <t>00:00:12.95</t>
  </si>
  <si>
    <t>00:43:03.97</t>
  </si>
  <si>
    <t>00:00:01.37</t>
  </si>
  <si>
    <t>00:42:51.01</t>
  </si>
  <si>
    <t>00:00:07.57</t>
  </si>
  <si>
    <t>00:42:49.64</t>
  </si>
  <si>
    <t>00:00:28.44</t>
  </si>
  <si>
    <t>00:42:42.06</t>
  </si>
  <si>
    <t>00:00:00.14</t>
  </si>
  <si>
    <t>00:42:13.62</t>
  </si>
  <si>
    <t>00:00:32.19</t>
  </si>
  <si>
    <t>00:42:13.48</t>
  </si>
  <si>
    <t>00:00:12.54</t>
  </si>
  <si>
    <t>00:41:41.29</t>
  </si>
  <si>
    <t>00:00:10.72</t>
  </si>
  <si>
    <t>00:41:28.74</t>
  </si>
  <si>
    <t>00:41:18.02</t>
  </si>
  <si>
    <t>00:00:11.66</t>
  </si>
  <si>
    <t>00:41:17.83</t>
  </si>
  <si>
    <t>00:00:25.94</t>
  </si>
  <si>
    <t>00:41:06.17</t>
  </si>
  <si>
    <t>00:00:08.87</t>
  </si>
  <si>
    <t>00:40:40.22</t>
  </si>
  <si>
    <t>00:00:05.62</t>
  </si>
  <si>
    <t>00:40:31.35</t>
  </si>
  <si>
    <t>00:00:23.76</t>
  </si>
  <si>
    <t>00:40:25.72</t>
  </si>
  <si>
    <t>00:00:13.16</t>
  </si>
  <si>
    <t>00:40:01.95</t>
  </si>
  <si>
    <t>00:00:00.59</t>
  </si>
  <si>
    <t>00:39:48.79</t>
  </si>
  <si>
    <t>00:00:02.62</t>
  </si>
  <si>
    <t>00:39:48.20</t>
  </si>
  <si>
    <t>00:00:03.33</t>
  </si>
  <si>
    <t>00:39:45.57</t>
  </si>
  <si>
    <t>00:00:10.19</t>
  </si>
  <si>
    <t>00:39:42.24</t>
  </si>
  <si>
    <t>00:00:04.81</t>
  </si>
  <si>
    <t>00:39:32.05</t>
  </si>
  <si>
    <t>00:00:10.81</t>
  </si>
  <si>
    <t>00:39:27.23</t>
  </si>
  <si>
    <t>00:39:16.42</t>
  </si>
  <si>
    <t>00:00:12.31</t>
  </si>
  <si>
    <t>00:39:16.29</t>
  </si>
  <si>
    <t>00:00:12.73</t>
  </si>
  <si>
    <t>00:39:03.98</t>
  </si>
  <si>
    <t>00:00:04.51</t>
  </si>
  <si>
    <t>00:38:51.24</t>
  </si>
  <si>
    <t>00:00:18.63</t>
  </si>
  <si>
    <t>00:38:46.73</t>
  </si>
  <si>
    <t>00:00:00.36</t>
  </si>
  <si>
    <t>00:38:28.09</t>
  </si>
  <si>
    <t>00:00:06.57</t>
  </si>
  <si>
    <t>00:38:27.73</t>
  </si>
  <si>
    <t>00:00:21.12</t>
  </si>
  <si>
    <t>00:38:21.15</t>
  </si>
  <si>
    <t>00:00:00.62</t>
  </si>
  <si>
    <t>00:38:00.03</t>
  </si>
  <si>
    <t>00:00:00.26</t>
  </si>
  <si>
    <t>00:37:59.40</t>
  </si>
  <si>
    <t>00:00:01.43</t>
  </si>
  <si>
    <t>00:37:59.14</t>
  </si>
  <si>
    <t>00:00:16.09</t>
  </si>
  <si>
    <t>00:37:57.70</t>
  </si>
  <si>
    <t>00:00:11.21</t>
  </si>
  <si>
    <t>00:37:41.61</t>
  </si>
  <si>
    <t>00:00:04.71</t>
  </si>
  <si>
    <t>00:37:30.39</t>
  </si>
  <si>
    <t>00:00:03.51</t>
  </si>
  <si>
    <t>00:37:25.68</t>
  </si>
  <si>
    <t>00:00:12.24</t>
  </si>
  <si>
    <t>00:37:22.17</t>
  </si>
  <si>
    <t>00:00:15.32</t>
  </si>
  <si>
    <t>00:37:09.92</t>
  </si>
  <si>
    <t>00:00:00.79</t>
  </si>
  <si>
    <t>00:36:54.59</t>
  </si>
  <si>
    <t>00:36:53.80</t>
  </si>
  <si>
    <t>00:00:36.11</t>
  </si>
  <si>
    <t>00:36:53.48</t>
  </si>
  <si>
    <t>00:36:17.37</t>
  </si>
  <si>
    <t>00:00:27.39</t>
  </si>
  <si>
    <t>00:36:00.31</t>
  </si>
  <si>
    <t>00:00:18.37</t>
  </si>
  <si>
    <t>00:35:32.92</t>
  </si>
  <si>
    <t>00:00:05.98</t>
  </si>
  <si>
    <t>00:35:14.54</t>
  </si>
  <si>
    <t>00:00:29.97</t>
  </si>
  <si>
    <t>00:35:08.55</t>
  </si>
  <si>
    <t>00:00:07.62</t>
  </si>
  <si>
    <t>00:34:38.58</t>
  </si>
  <si>
    <t>00:34:30.95</t>
  </si>
  <si>
    <t>00:34:21.45</t>
  </si>
  <si>
    <t>00:00:08.95</t>
  </si>
  <si>
    <t>00:34:20.08</t>
  </si>
  <si>
    <t>00:00:25.18</t>
  </si>
  <si>
    <t>00:34:11.12</t>
  </si>
  <si>
    <t>00:00:03.64</t>
  </si>
  <si>
    <t>00:33:45.93</t>
  </si>
  <si>
    <t>00:00:14.29</t>
  </si>
  <si>
    <t>00:33:42.29</t>
  </si>
  <si>
    <t>00:00:54.98</t>
  </si>
  <si>
    <t>00:33:28.00</t>
  </si>
  <si>
    <t>00:00:03.46</t>
  </si>
  <si>
    <t>00:32:33.01</t>
  </si>
  <si>
    <t>00:32:29.54</t>
  </si>
  <si>
    <t>00:00:39.20</t>
  </si>
  <si>
    <t>00:32:21.96</t>
  </si>
  <si>
    <t>00:00:39.32</t>
  </si>
  <si>
    <t>00:31:42.76</t>
  </si>
  <si>
    <t>00:01:07.45</t>
  </si>
  <si>
    <t>00:31:03.43</t>
  </si>
  <si>
    <t>00:29:55.98</t>
  </si>
  <si>
    <t>Pohodička pohoda / 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</si>
</sst>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[h]:mm:ss.00"/>
    <numFmt numFmtId="181" formatCode="hh:mm:ss.00"/>
    <numFmt numFmtId="182" formatCode="h:mm:ss.000"/>
    <numFmt numFmtId="184" formatCode="0.00;[Red]0.00"/>
  </numFmts>
  <fonts count="16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0" fontId="4" fillId="0" borderId="1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81" fontId="0" fillId="0" borderId="2" xfId="0" applyNumberFormat="1" applyBorder="1"/>
    <xf numFmtId="1" fontId="4" fillId="0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4" fontId="0" fillId="0" borderId="0" xfId="0" applyNumberFormat="1"/>
    <xf numFmtId="0" fontId="0" fillId="0" borderId="0" xfId="0" applyNumberFormat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180" fontId="0" fillId="0" borderId="2" xfId="0" applyNumberFormat="1" applyBorder="1"/>
    <xf numFmtId="46" fontId="0" fillId="0" borderId="0" xfId="0" applyNumberForma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81" fontId="0" fillId="0" borderId="1" xfId="0" applyNumberFormat="1" applyBorder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21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2" fillId="4" borderId="9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68"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81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148</xdr:row>
      <xdr:rowOff>0</xdr:rowOff>
    </xdr:from>
    <xdr:to>
      <xdr:col>12</xdr:col>
      <xdr:colOff>0</xdr:colOff>
      <xdr:row>177</xdr:row>
      <xdr:rowOff>152400</xdr:rowOff>
    </xdr:to>
    <xdr:pic>
      <xdr:nvPicPr>
        <xdr:cNvPr id="21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11144250" cy="567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12</xdr:col>
      <xdr:colOff>0</xdr:colOff>
      <xdr:row>201</xdr:row>
      <xdr:rowOff>152400</xdr:rowOff>
    </xdr:to>
    <xdr:pic>
      <xdr:nvPicPr>
        <xdr:cNvPr id="215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625"/>
          <a:ext cx="1114425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12</xdr:col>
      <xdr:colOff>0</xdr:colOff>
      <xdr:row>220</xdr:row>
      <xdr:rowOff>152400</xdr:rowOff>
    </xdr:to>
    <xdr:pic>
      <xdr:nvPicPr>
        <xdr:cNvPr id="215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9625"/>
          <a:ext cx="11144250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12</xdr:col>
      <xdr:colOff>0</xdr:colOff>
      <xdr:row>232</xdr:row>
      <xdr:rowOff>152400</xdr:rowOff>
    </xdr:to>
    <xdr:pic>
      <xdr:nvPicPr>
        <xdr:cNvPr id="215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0125"/>
          <a:ext cx="111442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12</xdr:col>
      <xdr:colOff>0</xdr:colOff>
      <xdr:row>251</xdr:row>
      <xdr:rowOff>152400</xdr:rowOff>
    </xdr:to>
    <xdr:pic>
      <xdr:nvPicPr>
        <xdr:cNvPr id="215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45125"/>
          <a:ext cx="11144250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12</xdr:col>
      <xdr:colOff>0</xdr:colOff>
      <xdr:row>276</xdr:row>
      <xdr:rowOff>152400</xdr:rowOff>
    </xdr:to>
    <xdr:pic>
      <xdr:nvPicPr>
        <xdr:cNvPr id="215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64625"/>
          <a:ext cx="1114425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uľka5" displayName="Tabuľka5" ref="A3:W147" totalsRowShown="0" headerRowDxfId="33" dataDxfId="32" headerRowBorderDxfId="30" tableBorderDxfId="31" totalsRowBorderDxfId="29">
  <autoFilter ref="A3:W147"/>
  <sortState ref="A4:W112">
    <sortCondition ref="B3:B163"/>
  </sortState>
  <tableColumns count="23">
    <tableColumn id="1" name="štartovné číslo" dataDxfId="56"/>
    <tableColumn id="2" name="celkové poradie" dataDxfId="55"/>
    <tableColumn id="3" name="poradie v KAT" dataDxfId="54"/>
    <tableColumn id="4" name="meno" dataDxfId="53"/>
    <tableColumn id="5" name="priezvisko" dataDxfId="52"/>
    <tableColumn id="23" name="Meno " dataDxfId="51"/>
    <tableColumn id="6" name="klub/mesto" dataDxfId="50"/>
    <tableColumn id="7" name="ročník" dataDxfId="49"/>
    <tableColumn id="8" name="KAT" dataDxfId="48"/>
    <tableColumn id="9" name="čas v cieli" dataDxfId="47"/>
    <tableColumn id="10" name="ᴓ čas na 1000m" dataDxfId="46"/>
    <tableColumn id="11" name="strata na víťaza" dataDxfId="45">
      <calculatedColumnFormula>J4-$Y$3</calculatedColumnFormula>
    </tableColumn>
    <tableColumn id="12" name="body 1.kolo" dataDxfId="44"/>
    <tableColumn id="13" name="body 2.kolo" dataDxfId="43"/>
    <tableColumn id="14" name="body 3.kolo" dataDxfId="42"/>
    <tableColumn id="15" name="body 4.kolo" dataDxfId="41"/>
    <tableColumn id="16" name="body 5.kolo" dataDxfId="40"/>
    <tableColumn id="17" name="body 6.kolo" dataDxfId="39"/>
    <tableColumn id="18" name="body 7.kolo" dataDxfId="38"/>
    <tableColumn id="19" name="body 8.kolo" dataDxfId="37"/>
    <tableColumn id="20" name="body 9.kolo" dataDxfId="36"/>
    <tableColumn id="21" name="body 10.kolo" dataDxfId="35"/>
    <tableColumn id="22" name="body BBL" dataDxfId="34">
      <calculatedColumnFormula>SUM(M4:V4)</calculatedColumnFormula>
    </tableColumn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292" name="Tabuľka5293" displayName="Tabuľka5293" ref="A3:W147" totalsRowShown="0" headerRowDxfId="4" dataDxfId="3" headerRowBorderDxfId="1" tableBorderDxfId="2" totalsRowBorderDxfId="0">
  <autoFilter ref="A3:W147">
    <filterColumn colId="8">
      <filters>
        <filter val="Muži A"/>
      </filters>
    </filterColumn>
  </autoFilter>
  <sortState ref="A4:W112">
    <sortCondition ref="B3:B163"/>
  </sortState>
  <tableColumns count="23">
    <tableColumn id="1" name="štartovné číslo" dataDxfId="27"/>
    <tableColumn id="2" name="celkové poradie" dataDxfId="26"/>
    <tableColumn id="3" name="poradie v KAT" dataDxfId="25"/>
    <tableColumn id="4" name="meno" dataDxfId="24"/>
    <tableColumn id="5" name="priezvisko" dataDxfId="23"/>
    <tableColumn id="23" name="Meno " dataDxfId="22"/>
    <tableColumn id="6" name="klub/mesto" dataDxfId="21"/>
    <tableColumn id="7" name="ročník" dataDxfId="20"/>
    <tableColumn id="8" name="KAT" dataDxfId="19"/>
    <tableColumn id="9" name="čas v cieli" dataDxfId="18"/>
    <tableColumn id="10" name="ᴓ čas na 1000m" dataDxfId="17"/>
    <tableColumn id="11" name="strata na víťaza" dataDxfId="16">
      <calculatedColumnFormula>J4-$Y$3</calculatedColumnFormula>
    </tableColumn>
    <tableColumn id="12" name="body 1.kolo" dataDxfId="15"/>
    <tableColumn id="13" name="body 2.kolo" dataDxfId="14"/>
    <tableColumn id="14" name="body 3.kolo" dataDxfId="13"/>
    <tableColumn id="15" name="body 4.kolo" dataDxfId="12"/>
    <tableColumn id="16" name="body 5.kolo" dataDxfId="11"/>
    <tableColumn id="17" name="body 6.kolo" dataDxfId="10"/>
    <tableColumn id="18" name="body 7.kolo" dataDxfId="9"/>
    <tableColumn id="19" name="body 8.kolo" dataDxfId="8"/>
    <tableColumn id="20" name="body 9.kolo" dataDxfId="7"/>
    <tableColumn id="21" name="body 10.kolo" dataDxfId="6"/>
    <tableColumn id="22" name="body BBL" dataDxfId="5">
      <calculatedColumnFormula>SUM(M4:V4)</calculatedColumnFormula>
    </tableColumn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id="3" name="Tabuľka14" displayName="Tabuľka14" ref="I1:K8" totalsRowShown="0" headerRowDxfId="64" dataDxfId="63">
  <autoFilter ref="I1:K8"/>
  <sortState ref="I3:K8">
    <sortCondition ref="J2:J8"/>
  </sortState>
  <tableColumns count="3">
    <tableColumn id="1" name="Kategórie" dataDxfId="67"/>
    <tableColumn id="2" name="Od " dataDxfId="66"/>
    <tableColumn id="3" name="Do" dataDxfId="6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uľka145" displayName="Tabuľka145" ref="M1:O4" totalsRowShown="0" headerRowDxfId="59" dataDxfId="58">
  <autoFilter ref="M1:O4"/>
  <sortState ref="M3:O5">
    <sortCondition ref="N2:N5"/>
  </sortState>
  <tableColumns count="3">
    <tableColumn id="1" name="Kategórie" dataDxfId="62"/>
    <tableColumn id="2" name="Od " dataDxfId="61"/>
    <tableColumn id="3" name="Do" dataDxfId="6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3"/>
  <sheetViews>
    <sheetView showGridLines="0" tabSelected="1" zoomScale="80" zoomScaleNormal="8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5.85546875" style="1" customWidth="1"/>
    <col min="2" max="3" width="13.7109375" style="19" customWidth="1"/>
    <col min="4" max="4" width="14.42578125" style="7" hidden="1" customWidth="1"/>
    <col min="5" max="5" width="22" hidden="1" customWidth="1"/>
    <col min="6" max="6" width="22" customWidth="1"/>
    <col min="7" max="7" width="34.28515625" bestFit="1" customWidth="1"/>
    <col min="8" max="8" width="8.42578125" style="1" customWidth="1"/>
    <col min="9" max="9" width="13.7109375" bestFit="1" customWidth="1"/>
    <col min="10" max="10" width="13.7109375" style="12" customWidth="1"/>
    <col min="11" max="11" width="18.28515625" style="4" customWidth="1"/>
    <col min="12" max="12" width="13.4257812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3" customWidth="1"/>
    <col min="26" max="26" width="12.140625" bestFit="1" customWidth="1"/>
    <col min="27" max="27" width="11.42578125" bestFit="1" customWidth="1"/>
  </cols>
  <sheetData>
    <row r="1" spans="1:25" ht="24" thickBot="1" x14ac:dyDescent="0.4">
      <c r="A1" s="69" t="s">
        <v>275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</row>
    <row r="2" spans="1:25" x14ac:dyDescent="0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 x14ac:dyDescent="0.25">
      <c r="A3" s="52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66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26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22</v>
      </c>
      <c r="V3" s="27" t="s">
        <v>23</v>
      </c>
      <c r="W3" s="28" t="s">
        <v>10</v>
      </c>
      <c r="X3" s="11">
        <v>8.39</v>
      </c>
      <c r="Y3" s="49">
        <v>2.0786805555555555E-2</v>
      </c>
    </row>
    <row r="4" spans="1:25" s="2" customFormat="1" x14ac:dyDescent="0.25">
      <c r="A4" s="21">
        <v>17</v>
      </c>
      <c r="B4" s="45">
        <v>1</v>
      </c>
      <c r="C4" s="45">
        <v>1</v>
      </c>
      <c r="D4" s="6" t="str">
        <f>VLOOKUP(A4,'04.kolo prezentácia'!$A$2:$G$128,2,FALSE)</f>
        <v>Miroslav</v>
      </c>
      <c r="E4" s="6" t="str">
        <f>VLOOKUP(A4,'04.kolo prezentácia'!$A$2:$G$128,3,FALSE)</f>
        <v>Ilavský</v>
      </c>
      <c r="F4" s="6" t="str">
        <f>CONCATENATE('04.kolo výsledky '!$D4," ",'04.kolo výsledky '!$E4)</f>
        <v>Miroslav Ilavský</v>
      </c>
      <c r="G4" s="6" t="str">
        <f>VLOOKUP(A4,'04.kolo prezentácia'!$A$2:$G$129,4,FALSE)</f>
        <v>Best running team / Dubnica</v>
      </c>
      <c r="H4" s="30">
        <f>VLOOKUP(A4,'04.kolo prezentácia'!$A$2:$G$129,5,FALSE)</f>
        <v>1987</v>
      </c>
      <c r="I4" s="31" t="str">
        <f>VLOOKUP(A4,'04.kolo prezentácia'!$A$2:$G$129,7,FALSE)</f>
        <v>Muži B</v>
      </c>
      <c r="J4" s="48" t="str">
        <f>VLOOKUP('04.kolo výsledky '!$A4,'04.kolo stopky'!A:C,3,FALSE)</f>
        <v>00:29:55,98</v>
      </c>
      <c r="K4" s="32">
        <f t="shared" ref="K4:K35" si="0">J4/$X$3</f>
        <v>2.4775691961329621E-3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t="shared" ref="W4:W35" si="1">SUM(M4:V4)</f>
        <v>0</v>
      </c>
    </row>
    <row r="5" spans="1:25" s="2" customFormat="1" x14ac:dyDescent="0.25">
      <c r="A5" s="21">
        <v>13</v>
      </c>
      <c r="B5" s="45">
        <v>2</v>
      </c>
      <c r="C5" s="45">
        <v>1</v>
      </c>
      <c r="D5" s="5" t="str">
        <f>VLOOKUP(A5,'04.kolo prezentácia'!$A$2:$G$128,2,FALSE)</f>
        <v>Juraj</v>
      </c>
      <c r="E5" s="5" t="str">
        <f>VLOOKUP(A5,'04.kolo prezentácia'!$A$2:$G$128,3,FALSE)</f>
        <v>Hudák</v>
      </c>
      <c r="F5" s="6" t="str">
        <f>CONCATENATE('04.kolo výsledky '!$D5," ",'04.kolo výsledky '!$E5)</f>
        <v>Juraj Hudák</v>
      </c>
      <c r="G5" s="6" t="str">
        <f>VLOOKUP(A5,'04.kolo prezentácia'!$A$2:$G$129,4,FALSE)</f>
        <v>Ďurikam team / Trenčín</v>
      </c>
      <c r="H5" s="30">
        <f>VLOOKUP(A5,'04.kolo prezentácia'!$A$2:$G$129,5,FALSE)</f>
        <v>1973</v>
      </c>
      <c r="I5" s="31" t="str">
        <f>VLOOKUP(A5,'04.kolo prezentácia'!$A$2:$G$129,7,FALSE)</f>
        <v>Muži C</v>
      </c>
      <c r="J5" s="32" t="str">
        <f>VLOOKUP('04.kolo výsledky '!$A5,'04.kolo stopky'!A:C,3,FALSE)</f>
        <v>00:31:03,43</v>
      </c>
      <c r="K5" s="32">
        <f t="shared" si="0"/>
        <v>2.5706170264424137E-3</v>
      </c>
      <c r="L5" s="32">
        <f t="shared" ref="L5:L68" si="2">J5-$Y$3</f>
        <v>7.8067129629629667E-4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5" s="2" customFormat="1" x14ac:dyDescent="0.25">
      <c r="A6" s="21">
        <v>32</v>
      </c>
      <c r="B6" s="45">
        <v>3</v>
      </c>
      <c r="C6" s="45">
        <v>2</v>
      </c>
      <c r="D6" s="5" t="str">
        <f>VLOOKUP(A6,'04.kolo prezentácia'!$A$2:$G$128,2,FALSE)</f>
        <v>Martin</v>
      </c>
      <c r="E6" s="5" t="str">
        <f>VLOOKUP(A6,'04.kolo prezentácia'!$A$2:$G$128,3,FALSE)</f>
        <v>Oláš</v>
      </c>
      <c r="F6" s="6" t="str">
        <f>CONCATENATE('04.kolo výsledky '!$D6," ",'04.kolo výsledky '!$E6)</f>
        <v>Martin Oláš</v>
      </c>
      <c r="G6" s="6" t="str">
        <f>VLOOKUP(A6,'04.kolo prezentácia'!$A$2:$G$129,4,FALSE)</f>
        <v>Dubnica nad Váhom</v>
      </c>
      <c r="H6" s="30">
        <f>VLOOKUP(A6,'04.kolo prezentácia'!$A$2:$G$129,5,FALSE)</f>
        <v>1986</v>
      </c>
      <c r="I6" s="31" t="str">
        <f>VLOOKUP(A6,'04.kolo prezentácia'!$A$2:$G$129,7,FALSE)</f>
        <v>Muži B</v>
      </c>
      <c r="J6" s="32" t="str">
        <f>VLOOKUP('04.kolo výsledky '!$A6,'04.kolo stopky'!A:C,3,FALSE)</f>
        <v>00:31:42,76</v>
      </c>
      <c r="K6" s="32">
        <f t="shared" si="0"/>
        <v>2.6248730852425728E-3</v>
      </c>
      <c r="L6" s="32">
        <f t="shared" si="2"/>
        <v>1.2358796296296319E-3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5" s="2" customFormat="1" x14ac:dyDescent="0.25">
      <c r="A7" s="21">
        <v>132</v>
      </c>
      <c r="B7" s="44">
        <v>4</v>
      </c>
      <c r="C7" s="54">
        <v>3</v>
      </c>
      <c r="D7" s="5" t="str">
        <f>VLOOKUP(A7,'04.kolo prezentácia'!$A$2:$G$128,2,FALSE)</f>
        <v>Peter</v>
      </c>
      <c r="E7" s="5" t="str">
        <f>VLOOKUP(A7,'04.kolo prezentácia'!$A$2:$G$128,3,FALSE)</f>
        <v>Sobek</v>
      </c>
      <c r="F7" s="6" t="str">
        <f>CONCATENATE('04.kolo výsledky '!$D7," ",'04.kolo výsledky '!$E7)</f>
        <v>Peter Sobek</v>
      </c>
      <c r="G7" s="6" t="str">
        <f>VLOOKUP(A7,'04.kolo prezentácia'!$A$2:$G$129,4,FALSE)</f>
        <v>Bez me na / Trenčín</v>
      </c>
      <c r="H7" s="30">
        <f>VLOOKUP(A7,'04.kolo prezentácia'!$A$2:$G$129,5,FALSE)</f>
        <v>1978</v>
      </c>
      <c r="I7" s="31" t="str">
        <f>VLOOKUP(A7,'04.kolo prezentácia'!$A$2:$G$129,7,FALSE)</f>
        <v>Muži B</v>
      </c>
      <c r="J7" s="32" t="str">
        <f>VLOOKUP('04.kolo výsledky '!$A7,'04.kolo stopky'!A:C,3,FALSE)</f>
        <v>00:32:21,96</v>
      </c>
      <c r="K7" s="32">
        <f>J7/$X$3</f>
        <v>2.678949807972454E-3</v>
      </c>
      <c r="L7" s="32">
        <f>J7-$Y$3</f>
        <v>1.6895833333333346E-3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5" s="2" customFormat="1" x14ac:dyDescent="0.25">
      <c r="A8" s="21">
        <v>1</v>
      </c>
      <c r="B8" s="44">
        <v>5</v>
      </c>
      <c r="C8" s="45">
        <v>2</v>
      </c>
      <c r="D8" s="5" t="str">
        <f>VLOOKUP(A8,'04.kolo prezentácia'!$A$2:$G$128,2,FALSE)</f>
        <v>Jozef</v>
      </c>
      <c r="E8" s="5" t="str">
        <f>VLOOKUP(A8,'04.kolo prezentácia'!$A$2:$G$128,3,FALSE)</f>
        <v>Stanik</v>
      </c>
      <c r="F8" s="6" t="str">
        <f>CONCATENATE('04.kolo výsledky '!$D8," ",'04.kolo výsledky '!$E8)</f>
        <v>Jozef Stanik</v>
      </c>
      <c r="G8" s="6" t="str">
        <f>VLOOKUP(A8,'04.kolo prezentácia'!$A$2:$G$129,4,FALSE)</f>
        <v>BK Lysá pod Makytou</v>
      </c>
      <c r="H8" s="30">
        <f>VLOOKUP(A8,'04.kolo prezentácia'!$A$2:$G$129,5,FALSE)</f>
        <v>1973</v>
      </c>
      <c r="I8" s="31" t="str">
        <f>VLOOKUP(A8,'04.kolo prezentácia'!$A$2:$G$129,7,FALSE)</f>
        <v>Muži C</v>
      </c>
      <c r="J8" s="32" t="str">
        <f>VLOOKUP('04.kolo výsledky '!$A8,'04.kolo stopky'!A:C,3,FALSE)</f>
        <v>00:32:29,54</v>
      </c>
      <c r="K8" s="32">
        <f t="shared" si="0"/>
        <v>2.6894064803778747E-3</v>
      </c>
      <c r="L8" s="32">
        <f t="shared" si="2"/>
        <v>1.7773148148148149E-3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 x14ac:dyDescent="0.25">
      <c r="A9" s="21">
        <v>139</v>
      </c>
      <c r="B9" s="44">
        <v>6</v>
      </c>
      <c r="C9" s="45">
        <v>3</v>
      </c>
      <c r="D9" s="5" t="str">
        <f>VLOOKUP(A9,'04.kolo prezentácia'!$A$2:$G$128,2,FALSE)</f>
        <v>Pavel</v>
      </c>
      <c r="E9" s="5" t="str">
        <f>VLOOKUP(A9,'04.kolo prezentácia'!$A$2:$G$128,3,FALSE)</f>
        <v>Uhrecký</v>
      </c>
      <c r="F9" s="6" t="str">
        <f>CONCATENATE('04.kolo výsledky '!$D9," ",'04.kolo výsledky '!$E9)</f>
        <v>Pavel Uhrecký</v>
      </c>
      <c r="G9" s="6" t="str">
        <f>VLOOKUP(A9,'04.kolo prezentácia'!$A$2:$G$129,4,FALSE)</f>
        <v>Bez me na / Trenčín</v>
      </c>
      <c r="H9" s="30">
        <f>VLOOKUP(A9,'04.kolo prezentácia'!$A$2:$G$129,5,FALSE)</f>
        <v>1974</v>
      </c>
      <c r="I9" s="31" t="str">
        <f>VLOOKUP(A9,'04.kolo prezentácia'!$A$2:$G$129,7,FALSE)</f>
        <v>Muži C</v>
      </c>
      <c r="J9" s="32" t="str">
        <f>VLOOKUP('04.kolo výsledky '!$A9,'04.kolo stopky'!A:C,3,FALSE)</f>
        <v>00:32:33,01</v>
      </c>
      <c r="K9" s="32">
        <f t="shared" si="0"/>
        <v>2.6941933739460552E-3</v>
      </c>
      <c r="L9" s="32">
        <f t="shared" si="2"/>
        <v>1.8174768518518514E-3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 x14ac:dyDescent="0.25">
      <c r="A10" s="21">
        <v>19</v>
      </c>
      <c r="B10" s="44">
        <v>7</v>
      </c>
      <c r="C10" s="47">
        <v>4</v>
      </c>
      <c r="D10" s="5" t="str">
        <f>VLOOKUP(A10,'04.kolo prezentácia'!$A$2:$G$128,2,FALSE)</f>
        <v>Peter</v>
      </c>
      <c r="E10" s="5" t="str">
        <f>VLOOKUP(A10,'04.kolo prezentácia'!$A$2:$G$128,3,FALSE)</f>
        <v>Stehlik</v>
      </c>
      <c r="F10" s="6" t="str">
        <f>CONCATENATE('04.kolo výsledky '!$D10," ",'04.kolo výsledky '!$E10)</f>
        <v>Peter Stehlik</v>
      </c>
      <c r="G10" s="6" t="str">
        <f>VLOOKUP(A10,'04.kolo prezentácia'!$A$2:$G$129,4,FALSE)</f>
        <v>Best running team / Trenčín</v>
      </c>
      <c r="H10" s="30">
        <f>VLOOKUP(A10,'04.kolo prezentácia'!$A$2:$G$129,5,FALSE)</f>
        <v>1979</v>
      </c>
      <c r="I10" s="31" t="str">
        <f>VLOOKUP(A10,'04.kolo prezentácia'!$A$2:$G$129,7,FALSE)</f>
        <v>Muži B</v>
      </c>
      <c r="J10" s="32" t="str">
        <f>VLOOKUP('04.kolo výsledky '!$A10,'04.kolo stopky'!A:C,3,FALSE)</f>
        <v>00:33:28,00</v>
      </c>
      <c r="K10" s="32">
        <f t="shared" si="0"/>
        <v>2.7700525316735089E-3</v>
      </c>
      <c r="L10" s="32">
        <f t="shared" si="2"/>
        <v>2.4539351851851875E-3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 x14ac:dyDescent="0.25">
      <c r="A11" s="21">
        <v>25</v>
      </c>
      <c r="B11" s="44">
        <v>8</v>
      </c>
      <c r="C11" s="45">
        <v>1</v>
      </c>
      <c r="D11" s="5" t="str">
        <f>VLOOKUP(A11,'04.kolo prezentácia'!$A$2:$G$128,2,FALSE)</f>
        <v>Ervín</v>
      </c>
      <c r="E11" s="5" t="str">
        <f>VLOOKUP(A11,'04.kolo prezentácia'!$A$2:$G$128,3,FALSE)</f>
        <v>Páleník</v>
      </c>
      <c r="F11" s="6" t="str">
        <f>CONCATENATE('04.kolo výsledky '!$D11," ",'04.kolo výsledky '!$E11)</f>
        <v>Ervín Páleník</v>
      </c>
      <c r="G11" s="6" t="str">
        <f>VLOOKUP(A11,'04.kolo prezentácia'!$A$2:$G$129,4,FALSE)</f>
        <v>Trenčín</v>
      </c>
      <c r="H11" s="30">
        <f>VLOOKUP(A11,'04.kolo prezentácia'!$A$2:$G$129,5,FALSE)</f>
        <v>1962</v>
      </c>
      <c r="I11" s="31" t="str">
        <f>VLOOKUP(A11,'04.kolo prezentácia'!$A$2:$G$129,7,FALSE)</f>
        <v>Muži D</v>
      </c>
      <c r="J11" s="32" t="str">
        <f>VLOOKUP('04.kolo výsledky '!$A11,'04.kolo stopky'!A:C,3,FALSE)</f>
        <v>00:33:42,29</v>
      </c>
      <c r="K11" s="32">
        <f t="shared" si="0"/>
        <v>2.7897657043217229E-3</v>
      </c>
      <c r="L11" s="32">
        <f t="shared" si="2"/>
        <v>2.6193287037037036E-3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 x14ac:dyDescent="0.25">
      <c r="A12" s="21">
        <v>151</v>
      </c>
      <c r="B12" s="44">
        <v>9</v>
      </c>
      <c r="C12" s="47">
        <v>5</v>
      </c>
      <c r="D12" s="5" t="str">
        <f>VLOOKUP(A12,'04.kolo prezentácia'!$A$2:$G$128,2,FALSE)</f>
        <v>Michal</v>
      </c>
      <c r="E12" s="5" t="str">
        <f>VLOOKUP(A12,'04.kolo prezentácia'!$A$2:$G$128,3,FALSE)</f>
        <v>Trebatický</v>
      </c>
      <c r="F12" s="6" t="str">
        <f>CONCATENATE('04.kolo výsledky '!$D12," ",'04.kolo výsledky '!$E12)</f>
        <v>Michal Trebatický</v>
      </c>
      <c r="G12" s="6" t="str">
        <f>VLOOKUP(A12,'04.kolo prezentácia'!$A$2:$G$129,4,FALSE)</f>
        <v>Soblahov</v>
      </c>
      <c r="H12" s="30">
        <f>VLOOKUP(A12,'04.kolo prezentácia'!$A$2:$G$129,5,FALSE)</f>
        <v>1978</v>
      </c>
      <c r="I12" s="31" t="str">
        <f>VLOOKUP(A12,'04.kolo prezentácia'!$A$2:$G$129,7,FALSE)</f>
        <v>Muži B</v>
      </c>
      <c r="J12" s="32" t="str">
        <f>VLOOKUP('04.kolo výsledky '!$A12,'04.kolo stopky'!A:C,3,FALSE)</f>
        <v>00:33:45,93</v>
      </c>
      <c r="K12" s="32">
        <f t="shared" si="0"/>
        <v>2.794787114289498E-3</v>
      </c>
      <c r="L12" s="32">
        <f t="shared" si="2"/>
        <v>2.6614583333333351E-3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 x14ac:dyDescent="0.25">
      <c r="A13" s="21">
        <v>154</v>
      </c>
      <c r="B13" s="44">
        <v>10</v>
      </c>
      <c r="C13" s="47">
        <v>6</v>
      </c>
      <c r="D13" s="5" t="str">
        <f>VLOOKUP(A13,'04.kolo prezentácia'!$A$2:$G$128,2,FALSE)</f>
        <v>Miroslav</v>
      </c>
      <c r="E13" s="5" t="str">
        <f>VLOOKUP(A13,'04.kolo prezentácia'!$A$2:$G$128,3,FALSE)</f>
        <v>Letko</v>
      </c>
      <c r="F13" s="6" t="str">
        <f>CONCATENATE('04.kolo výsledky '!$D13," ",'04.kolo výsledky '!$E13)</f>
        <v>Miroslav Letko</v>
      </c>
      <c r="G13" s="6" t="str">
        <f>VLOOKUP(A13,'04.kolo prezentácia'!$A$2:$G$129,4,FALSE)</f>
        <v>Trenč. Stankovce</v>
      </c>
      <c r="H13" s="30">
        <f>VLOOKUP(A13,'04.kolo prezentácia'!$A$2:$G$129,5,FALSE)</f>
        <v>1979</v>
      </c>
      <c r="I13" s="31" t="str">
        <f>VLOOKUP(A13,'04.kolo prezentácia'!$A$2:$G$129,7,FALSE)</f>
        <v>Muži B</v>
      </c>
      <c r="J13" s="32" t="str">
        <f>VLOOKUP('04.kolo výsledky '!$A13,'04.kolo stopky'!A:C,3,FALSE)</f>
        <v>00:34:11,12</v>
      </c>
      <c r="K13" s="32">
        <f t="shared" si="0"/>
        <v>2.8295369266763781E-3</v>
      </c>
      <c r="L13" s="32">
        <f t="shared" si="2"/>
        <v>2.9530092592592594E-3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 x14ac:dyDescent="0.25">
      <c r="A14" s="21">
        <v>142</v>
      </c>
      <c r="B14" s="44">
        <v>11</v>
      </c>
      <c r="C14" s="47">
        <v>7</v>
      </c>
      <c r="D14" s="5" t="str">
        <f>VLOOKUP(A14,'04.kolo prezentácia'!$A$2:$G$128,2,FALSE)</f>
        <v>Rastislav</v>
      </c>
      <c r="E14" s="5" t="str">
        <f>VLOOKUP(A14,'04.kolo prezentácia'!$A$2:$G$128,3,FALSE)</f>
        <v>Cabala</v>
      </c>
      <c r="F14" s="6" t="str">
        <f>CONCATENATE('04.kolo výsledky '!$D14," ",'04.kolo výsledky '!$E14)</f>
        <v>Rastislav Cabala</v>
      </c>
      <c r="G14" s="6" t="str">
        <f>VLOOKUP(A14,'04.kolo prezentácia'!$A$2:$G$129,4,FALSE)</f>
        <v>GEKONsport</v>
      </c>
      <c r="H14" s="30">
        <f>VLOOKUP(A14,'04.kolo prezentácia'!$A$2:$G$129,5,FALSE)</f>
        <v>1978</v>
      </c>
      <c r="I14" s="31" t="str">
        <f>VLOOKUP(A14,'04.kolo prezentácia'!$A$2:$G$129,7,FALSE)</f>
        <v>Muži B</v>
      </c>
      <c r="J14" s="32" t="str">
        <f>VLOOKUP('04.kolo výsledky '!$A14,'04.kolo stopky'!A:C,3,FALSE)</f>
        <v>00:34:20,08</v>
      </c>
      <c r="K14" s="32">
        <f t="shared" si="0"/>
        <v>2.8418973204432079E-3</v>
      </c>
      <c r="L14" s="32">
        <f t="shared" si="2"/>
        <v>3.0567129629629625E-3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 x14ac:dyDescent="0.25">
      <c r="A15" s="21">
        <v>2</v>
      </c>
      <c r="B15" s="44">
        <v>12</v>
      </c>
      <c r="C15" s="47">
        <v>8</v>
      </c>
      <c r="D15" s="5" t="str">
        <f>VLOOKUP(A15,'04.kolo prezentácia'!$A$2:$G$128,2,FALSE)</f>
        <v>Milan</v>
      </c>
      <c r="E15" s="5" t="str">
        <f>VLOOKUP(A15,'04.kolo prezentácia'!$A$2:$G$128,3,FALSE)</f>
        <v>Makiš</v>
      </c>
      <c r="F15" s="6" t="str">
        <f>CONCATENATE('04.kolo výsledky '!$D15," ",'04.kolo výsledky '!$E15)</f>
        <v>Milan Makiš</v>
      </c>
      <c r="G15" s="6" t="str">
        <f>VLOOKUP(A15,'04.kolo prezentácia'!$A$2:$G$129,4,FALSE)</f>
        <v>Bez me na / Trenčín</v>
      </c>
      <c r="H15" s="30">
        <f>VLOOKUP(A15,'04.kolo prezentácia'!$A$2:$G$129,5,FALSE)</f>
        <v>1983</v>
      </c>
      <c r="I15" s="31" t="str">
        <f>VLOOKUP(A15,'04.kolo prezentácia'!$A$2:$G$129,7,FALSE)</f>
        <v>Muži B</v>
      </c>
      <c r="J15" s="32" t="str">
        <f>VLOOKUP('04.kolo výsledky '!$A15,'04.kolo stopky'!A:C,3,FALSE)</f>
        <v>00:34:21,45</v>
      </c>
      <c r="K15" s="32">
        <f t="shared" si="0"/>
        <v>2.8437872467222884E-3</v>
      </c>
      <c r="L15" s="32">
        <f t="shared" si="2"/>
        <v>3.0725694444444472E-3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 x14ac:dyDescent="0.25">
      <c r="A16" s="21">
        <v>116</v>
      </c>
      <c r="B16" s="44">
        <v>13</v>
      </c>
      <c r="C16" s="45">
        <v>1</v>
      </c>
      <c r="D16" s="5" t="str">
        <f>VLOOKUP(A16,'04.kolo prezentácia'!$A$2:$G$128,2,FALSE)</f>
        <v>Iveta</v>
      </c>
      <c r="E16" s="5" t="str">
        <f>VLOOKUP(A16,'04.kolo prezentácia'!$A$2:$G$128,3,FALSE)</f>
        <v>Hulvátová</v>
      </c>
      <c r="F16" s="6" t="str">
        <f>CONCATENATE('04.kolo výsledky '!$D16," ",'04.kolo výsledky '!$E16)</f>
        <v>Iveta Hulvátová</v>
      </c>
      <c r="G16" s="6" t="str">
        <f>VLOOKUP(A16,'04.kolo prezentácia'!$A$2:$G$129,4,FALSE)</f>
        <v>Best running team / Dubnica</v>
      </c>
      <c r="H16" s="30">
        <f>VLOOKUP(A16,'04.kolo prezentácia'!$A$2:$G$129,5,FALSE)</f>
        <v>1970</v>
      </c>
      <c r="I16" s="31" t="str">
        <f>VLOOKUP(A16,'04.kolo prezentácia'!$A$2:$G$129,7,FALSE)</f>
        <v>Ženy B</v>
      </c>
      <c r="J16" s="32" t="str">
        <f>VLOOKUP('04.kolo výsledky '!$A16,'04.kolo stopky'!A:C,3,FALSE)</f>
        <v>00:34:30,95</v>
      </c>
      <c r="K16" s="32">
        <f t="shared" si="0"/>
        <v>2.8568925749348872E-3</v>
      </c>
      <c r="L16" s="32">
        <f t="shared" si="2"/>
        <v>3.1825231481481496E-3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 x14ac:dyDescent="0.25">
      <c r="A17" s="21">
        <v>21</v>
      </c>
      <c r="B17" s="44">
        <v>14</v>
      </c>
      <c r="C17" s="47">
        <v>4</v>
      </c>
      <c r="D17" s="5" t="str">
        <f>VLOOKUP(A17,'04.kolo prezentácia'!$A$2:$G$128,2,FALSE)</f>
        <v>Marián</v>
      </c>
      <c r="E17" s="5" t="str">
        <f>VLOOKUP(A17,'04.kolo prezentácia'!$A$2:$G$128,3,FALSE)</f>
        <v>Jelenák</v>
      </c>
      <c r="F17" s="6" t="str">
        <f>CONCATENATE('04.kolo výsledky '!$D17," ",'04.kolo výsledky '!$E17)</f>
        <v>Marián Jelenák</v>
      </c>
      <c r="G17" s="6" t="str">
        <f>VLOOKUP(A17,'04.kolo prezentácia'!$A$2:$G$129,4,FALSE)</f>
        <v>Bežec TT</v>
      </c>
      <c r="H17" s="30">
        <f>VLOOKUP(A17,'04.kolo prezentácia'!$A$2:$G$129,5,FALSE)</f>
        <v>1969</v>
      </c>
      <c r="I17" s="31" t="str">
        <f>VLOOKUP(A17,'04.kolo prezentácia'!$A$2:$G$129,7,FALSE)</f>
        <v>Muži C</v>
      </c>
      <c r="J17" s="32" t="str">
        <f>VLOOKUP('04.kolo výsledky '!$A17,'04.kolo stopky'!A:C,3,FALSE)</f>
        <v>00:34:38,58</v>
      </c>
      <c r="K17" s="32">
        <f t="shared" si="0"/>
        <v>2.8674182227519532E-3</v>
      </c>
      <c r="L17" s="32">
        <f t="shared" si="2"/>
        <v>3.2708333333333339E-3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 x14ac:dyDescent="0.25">
      <c r="A18" s="21">
        <v>147</v>
      </c>
      <c r="B18" s="44">
        <v>15</v>
      </c>
      <c r="C18" s="54">
        <v>1</v>
      </c>
      <c r="D18" s="5" t="str">
        <f>VLOOKUP(A18,'04.kolo prezentácia'!$A$2:$G$128,2,FALSE)</f>
        <v>Jana</v>
      </c>
      <c r="E18" s="5" t="str">
        <f>VLOOKUP(A18,'04.kolo prezentácia'!$A$2:$G$128,3,FALSE)</f>
        <v>Uradnikova</v>
      </c>
      <c r="F18" s="6" t="str">
        <f>CONCATENATE('04.kolo výsledky '!$D18," ",'04.kolo výsledky '!$E18)</f>
        <v>Jana Uradnikova</v>
      </c>
      <c r="G18" s="6" t="str">
        <f>VLOOKUP(A18,'04.kolo prezentácia'!$A$2:$G$129,4,FALSE)</f>
        <v>Druzba Piestany</v>
      </c>
      <c r="H18" s="30">
        <f>VLOOKUP(A18,'04.kolo prezentácia'!$A$2:$G$129,5,FALSE)</f>
        <v>1983</v>
      </c>
      <c r="I18" s="31" t="str">
        <f>VLOOKUP(A18,'04.kolo prezentácia'!$A$2:$G$129,7,FALSE)</f>
        <v>Ženy A</v>
      </c>
      <c r="J18" s="32" t="str">
        <f>VLOOKUP('04.kolo výsledky '!$A18,'04.kolo stopky'!A:C,3,FALSE)</f>
        <v>00:35:08,55</v>
      </c>
      <c r="K18" s="32">
        <f t="shared" si="0"/>
        <v>2.9087620844921195E-3</v>
      </c>
      <c r="L18" s="32">
        <f t="shared" si="2"/>
        <v>3.6177083333333304E-3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 x14ac:dyDescent="0.25">
      <c r="A19" s="21">
        <v>144</v>
      </c>
      <c r="B19" s="44">
        <v>16</v>
      </c>
      <c r="C19" s="47">
        <v>9</v>
      </c>
      <c r="D19" s="5" t="str">
        <f>VLOOKUP(A19,'04.kolo prezentácia'!$A$2:$G$128,2,FALSE)</f>
        <v>Stanislav</v>
      </c>
      <c r="E19" s="5" t="str">
        <f>VLOOKUP(A19,'04.kolo prezentácia'!$A$2:$G$128,3,FALSE)</f>
        <v>Bočinec</v>
      </c>
      <c r="F19" s="6" t="str">
        <f>CONCATENATE('04.kolo výsledky '!$D19," ",'04.kolo výsledky '!$E19)</f>
        <v>Stanislav Bočinec</v>
      </c>
      <c r="G19" s="6" t="str">
        <f>VLOOKUP(A19,'04.kolo prezentácia'!$A$2:$G$129,4,FALSE)</f>
        <v>Pohodička pohoda / DCA</v>
      </c>
      <c r="H19" s="30">
        <f>VLOOKUP(A19,'04.kolo prezentácia'!$A$2:$G$129,5,FALSE)</f>
        <v>1985</v>
      </c>
      <c r="I19" s="31" t="str">
        <f>VLOOKUP(A19,'04.kolo prezentácia'!$A$2:$G$129,7,FALSE)</f>
        <v>Muži B</v>
      </c>
      <c r="J19" s="32" t="str">
        <f>VLOOKUP('04.kolo výsledky '!$A19,'04.kolo stopky'!A:C,3,FALSE)</f>
        <v>00:35:14,54</v>
      </c>
      <c r="K19" s="32">
        <f t="shared" si="0"/>
        <v>2.917025338807222E-3</v>
      </c>
      <c r="L19" s="32">
        <f t="shared" si="2"/>
        <v>3.6870370370370407E-3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 x14ac:dyDescent="0.25">
      <c r="A20" s="21">
        <v>133</v>
      </c>
      <c r="B20" s="44">
        <v>17</v>
      </c>
      <c r="C20" s="47">
        <v>10</v>
      </c>
      <c r="D20" s="5" t="str">
        <f>VLOOKUP(A20,'04.kolo prezentácia'!$A$2:$G$128,2,FALSE)</f>
        <v>branislav</v>
      </c>
      <c r="E20" s="5" t="str">
        <f>VLOOKUP(A20,'04.kolo prezentácia'!$A$2:$G$128,3,FALSE)</f>
        <v>tibensky</v>
      </c>
      <c r="F20" s="6" t="str">
        <f>CONCATENATE('04.kolo výsledky '!$D20," ",'04.kolo výsledky '!$E20)</f>
        <v>branislav tibensky</v>
      </c>
      <c r="G20" s="6" t="str">
        <f>VLOOKUP(A20,'04.kolo prezentácia'!$A$2:$G$129,4,FALSE)</f>
        <v>Nemšová</v>
      </c>
      <c r="H20" s="30">
        <f>VLOOKUP(A20,'04.kolo prezentácia'!$A$2:$G$129,5,FALSE)</f>
        <v>1982</v>
      </c>
      <c r="I20" s="31" t="str">
        <f>VLOOKUP(A20,'04.kolo prezentácia'!$A$2:$G$129,7,FALSE)</f>
        <v>Muži B</v>
      </c>
      <c r="J20" s="32" t="str">
        <f>VLOOKUP('04.kolo výsledky '!$A20,'04.kolo stopky'!A:C,3,FALSE)</f>
        <v>00:35:32,92</v>
      </c>
      <c r="K20" s="32">
        <f t="shared" si="0"/>
        <v>2.9423807001280181E-3</v>
      </c>
      <c r="L20" s="32">
        <f t="shared" si="2"/>
        <v>3.8997685185185177E-3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 x14ac:dyDescent="0.25">
      <c r="A21" s="21">
        <v>29</v>
      </c>
      <c r="B21" s="44">
        <v>18</v>
      </c>
      <c r="C21" s="61">
        <v>5</v>
      </c>
      <c r="D21" s="5" t="str">
        <f>VLOOKUP(A21,'04.kolo prezentácia'!$A$2:$G$128,2,FALSE)</f>
        <v>Pavol</v>
      </c>
      <c r="E21" s="5" t="str">
        <f>VLOOKUP(A21,'04.kolo prezentácia'!$A$2:$G$128,3,FALSE)</f>
        <v>Bortel</v>
      </c>
      <c r="F21" s="6" t="str">
        <f>CONCATENATE('04.kolo výsledky '!$D21," ",'04.kolo výsledky '!$E21)</f>
        <v>Pavol Bortel</v>
      </c>
      <c r="G21" s="6" t="str">
        <f>VLOOKUP(A21,'04.kolo prezentácia'!$A$2:$G$129,4,FALSE)</f>
        <v>Dubnica nad Váhom</v>
      </c>
      <c r="H21" s="30">
        <f>VLOOKUP(A21,'04.kolo prezentácia'!$A$2:$G$129,5,FALSE)</f>
        <v>1976</v>
      </c>
      <c r="I21" s="31" t="str">
        <f>VLOOKUP(A21,'04.kolo prezentácia'!$A$2:$G$129,7,FALSE)</f>
        <v>Muži C</v>
      </c>
      <c r="J21" s="32" t="str">
        <f>VLOOKUP('04.kolo výsledky '!$A21,'04.kolo stopky'!A:C,3,FALSE)</f>
        <v>00:36:00,31</v>
      </c>
      <c r="K21" s="32">
        <f t="shared" si="0"/>
        <v>2.9801654306272898E-3</v>
      </c>
      <c r="L21" s="32">
        <f t="shared" si="2"/>
        <v>4.2167824074074087E-3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 x14ac:dyDescent="0.25">
      <c r="A22" s="21">
        <v>111</v>
      </c>
      <c r="B22" s="44">
        <v>19</v>
      </c>
      <c r="C22" s="47">
        <v>6</v>
      </c>
      <c r="D22" s="6" t="str">
        <f>VLOOKUP(A22,'04.kolo prezentácia'!$A$2:$G$128,2,FALSE)</f>
        <v>Daniel</v>
      </c>
      <c r="E22" s="6" t="str">
        <f>VLOOKUP(A22,'04.kolo prezentácia'!$A$2:$G$128,3,FALSE)</f>
        <v>Zubo</v>
      </c>
      <c r="F22" s="6" t="str">
        <f>CONCATENATE('04.kolo výsledky '!$D22," ",'04.kolo výsledky '!$E22)</f>
        <v>Daniel Zubo</v>
      </c>
      <c r="G22" s="6" t="str">
        <f>VLOOKUP(A22,'04.kolo prezentácia'!$A$2:$G$129,4,FALSE)</f>
        <v>Nova Dubnica</v>
      </c>
      <c r="H22" s="30">
        <f>VLOOKUP(A22,'04.kolo prezentácia'!$A$2:$G$129,5,FALSE)</f>
        <v>1969</v>
      </c>
      <c r="I22" s="31" t="str">
        <f>VLOOKUP(A22,'04.kolo prezentácia'!$A$2:$G$129,7,FALSE)</f>
        <v>Muži C</v>
      </c>
      <c r="J22" s="32" t="str">
        <f>VLOOKUP('04.kolo výsledky '!$A22,'04.kolo stopky'!A:C,3,FALSE)</f>
        <v>00:36:17,37</v>
      </c>
      <c r="K22" s="32">
        <f t="shared" si="0"/>
        <v>3.0036998410806512E-3</v>
      </c>
      <c r="L22" s="32">
        <f t="shared" si="2"/>
        <v>4.4142361111111084E-3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 x14ac:dyDescent="0.25">
      <c r="A23" s="21">
        <v>126</v>
      </c>
      <c r="B23" s="44">
        <v>20</v>
      </c>
      <c r="C23" s="47">
        <v>7</v>
      </c>
      <c r="D23" s="5" t="str">
        <f>VLOOKUP(A23,'04.kolo prezentácia'!$A$2:$G$128,2,FALSE)</f>
        <v>Ján</v>
      </c>
      <c r="E23" s="5" t="str">
        <f>VLOOKUP(A23,'04.kolo prezentácia'!$A$2:$G$128,3,FALSE)</f>
        <v>Vojtek</v>
      </c>
      <c r="F23" s="6" t="str">
        <f>CONCATENATE('04.kolo výsledky '!$D23," ",'04.kolo výsledky '!$E23)</f>
        <v>Ján Vojtek</v>
      </c>
      <c r="G23" s="6" t="str">
        <f>VLOOKUP(A23,'04.kolo prezentácia'!$A$2:$G$129,4,FALSE)</f>
        <v>OŠK Soblahov</v>
      </c>
      <c r="H23" s="30">
        <f>VLOOKUP(A23,'04.kolo prezentácia'!$A$2:$G$129,5,FALSE)</f>
        <v>1974</v>
      </c>
      <c r="I23" s="31" t="str">
        <f>VLOOKUP(A23,'04.kolo prezentácia'!$A$2:$G$129,7,FALSE)</f>
        <v>Muži C</v>
      </c>
      <c r="J23" s="32" t="str">
        <f>VLOOKUP('04.kolo výsledky '!$A23,'04.kolo stopky'!A:C,3,FALSE)</f>
        <v>00:36:53,48</v>
      </c>
      <c r="K23" s="32">
        <f t="shared" si="0"/>
        <v>3.053513883370856E-3</v>
      </c>
      <c r="L23" s="32">
        <f t="shared" si="2"/>
        <v>4.8321759259259273E-3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 x14ac:dyDescent="0.25">
      <c r="A24" s="21">
        <v>5</v>
      </c>
      <c r="B24" s="44">
        <v>21</v>
      </c>
      <c r="C24" s="54">
        <v>1</v>
      </c>
      <c r="D24" s="5" t="str">
        <f>VLOOKUP(A24,'04.kolo prezentácia'!$A$2:$G$128,2,FALSE)</f>
        <v>Pavol</v>
      </c>
      <c r="E24" s="5" t="str">
        <f>VLOOKUP(A24,'04.kolo prezentácia'!$A$2:$G$128,3,FALSE)</f>
        <v>Jankech</v>
      </c>
      <c r="F24" s="6" t="str">
        <f>CONCATENATE('04.kolo výsledky '!$D24," ",'04.kolo výsledky '!$E24)</f>
        <v>Pavol Jankech</v>
      </c>
      <c r="G24" s="6" t="str">
        <f>VLOOKUP(A24,'04.kolo prezentácia'!$A$2:$G$129,4,FALSE)</f>
        <v>Trencin</v>
      </c>
      <c r="H24" s="30">
        <f>VLOOKUP(A24,'04.kolo prezentácia'!$A$2:$G$129,5,FALSE)</f>
        <v>1957</v>
      </c>
      <c r="I24" s="31" t="str">
        <f>VLOOKUP(A24,'04.kolo prezentácia'!$A$2:$G$129,7,FALSE)</f>
        <v>Muži E</v>
      </c>
      <c r="J24" s="32" t="str">
        <f>VLOOKUP('04.kolo výsledky '!$A24,'04.kolo stopky'!A:C,3,FALSE)</f>
        <v>00:36:53,80</v>
      </c>
      <c r="K24" s="32">
        <f t="shared" si="0"/>
        <v>3.053955326005386E-3</v>
      </c>
      <c r="L24" s="32">
        <f t="shared" si="2"/>
        <v>4.8358796296296344E-3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 x14ac:dyDescent="0.25">
      <c r="A25" s="21">
        <v>137</v>
      </c>
      <c r="B25" s="44">
        <v>22</v>
      </c>
      <c r="C25" s="54">
        <v>2</v>
      </c>
      <c r="D25" s="5" t="str">
        <f>VLOOKUP(A25,'04.kolo prezentácia'!$A$2:$G$128,2,FALSE)</f>
        <v>Ján</v>
      </c>
      <c r="E25" s="5" t="str">
        <f>VLOOKUP(A25,'04.kolo prezentácia'!$A$2:$G$128,3,FALSE)</f>
        <v>Ďuráči</v>
      </c>
      <c r="F25" s="6" t="str">
        <f>CONCATENATE('04.kolo výsledky '!$D25," ",'04.kolo výsledky '!$E25)</f>
        <v>Ján Ďuráči</v>
      </c>
      <c r="G25" s="6" t="str">
        <f>VLOOKUP(A25,'04.kolo prezentácia'!$A$2:$G$129,4,FALSE)</f>
        <v>Soblahov</v>
      </c>
      <c r="H25" s="30">
        <f>VLOOKUP(A25,'04.kolo prezentácia'!$A$2:$G$129,5,FALSE)</f>
        <v>1965</v>
      </c>
      <c r="I25" s="31" t="str">
        <f>VLOOKUP(A25,'04.kolo prezentácia'!$A$2:$G$129,7,FALSE)</f>
        <v>Muži D</v>
      </c>
      <c r="J25" s="32" t="str">
        <f>VLOOKUP('04.kolo výsledky '!$A25,'04.kolo stopky'!A:C,3,FALSE)</f>
        <v>00:36:54,59</v>
      </c>
      <c r="K25" s="32">
        <f t="shared" si="0"/>
        <v>3.0550451375093803E-3</v>
      </c>
      <c r="L25" s="32">
        <f t="shared" si="2"/>
        <v>4.8450231481481469E-3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 x14ac:dyDescent="0.25">
      <c r="A26" s="21">
        <v>143</v>
      </c>
      <c r="B26" s="44">
        <v>23</v>
      </c>
      <c r="C26" s="47">
        <v>8</v>
      </c>
      <c r="D26" s="5" t="str">
        <f>VLOOKUP(A26,'04.kolo prezentácia'!$A$2:$G$128,2,FALSE)</f>
        <v>Ondřej</v>
      </c>
      <c r="E26" s="5" t="str">
        <f>VLOOKUP(A26,'04.kolo prezentácia'!$A$2:$G$128,3,FALSE)</f>
        <v>Tluka</v>
      </c>
      <c r="F26" s="6" t="str">
        <f>CONCATENATE('04.kolo výsledky '!$D26," ",'04.kolo výsledky '!$E26)</f>
        <v>Ondřej Tluka</v>
      </c>
      <c r="G26" s="6" t="str">
        <f>VLOOKUP(A26,'04.kolo prezentácia'!$A$2:$G$129,4,FALSE)</f>
        <v>Trenčín</v>
      </c>
      <c r="H26" s="30">
        <f>VLOOKUP(A26,'04.kolo prezentácia'!$A$2:$G$129,5,FALSE)</f>
        <v>1976</v>
      </c>
      <c r="I26" s="31" t="str">
        <f>VLOOKUP(A26,'04.kolo prezentácia'!$A$2:$G$129,7,FALSE)</f>
        <v>Muži C</v>
      </c>
      <c r="J26" s="32" t="str">
        <f>VLOOKUP('04.kolo výsledky '!$A26,'04.kolo stopky'!A:C,3,FALSE)</f>
        <v>00:37:09,92</v>
      </c>
      <c r="K26" s="32">
        <f t="shared" si="0"/>
        <v>3.0761929987198166E-3</v>
      </c>
      <c r="L26" s="32">
        <f t="shared" si="2"/>
        <v>5.0224537037037095E-3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 x14ac:dyDescent="0.25">
      <c r="A27" s="21">
        <v>43</v>
      </c>
      <c r="B27" s="44">
        <v>24</v>
      </c>
      <c r="C27" s="54">
        <v>2</v>
      </c>
      <c r="D27" s="5" t="str">
        <f>VLOOKUP(A27,'04.kolo prezentácia'!$A$2:$G$128,2,FALSE)</f>
        <v>Miroslav</v>
      </c>
      <c r="E27" s="5" t="str">
        <f>VLOOKUP(A27,'04.kolo prezentácia'!$A$2:$G$128,3,FALSE)</f>
        <v>Kováč</v>
      </c>
      <c r="F27" s="6" t="str">
        <f>CONCATENATE('04.kolo výsledky '!$D27," ",'04.kolo výsledky '!$E27)</f>
        <v>Miroslav Kováč</v>
      </c>
      <c r="G27" s="6" t="str">
        <f>VLOOKUP(A27,'04.kolo prezentácia'!$A$2:$G$129,4,FALSE)</f>
        <v>Buď Lepší / Trenčín</v>
      </c>
      <c r="H27" s="30">
        <f>VLOOKUP(A27,'04.kolo prezentácia'!$A$2:$G$129,5,FALSE)</f>
        <v>1952</v>
      </c>
      <c r="I27" s="31" t="str">
        <f>VLOOKUP(A27,'04.kolo prezentácia'!$A$2:$G$129,7,FALSE)</f>
        <v>Muži E</v>
      </c>
      <c r="J27" s="32" t="str">
        <f>VLOOKUP('04.kolo výsledky '!$A27,'04.kolo stopky'!A:C,3,FALSE)</f>
        <v>00:37:22,17</v>
      </c>
      <c r="K27" s="32">
        <f t="shared" si="0"/>
        <v>3.0930919745729047E-3</v>
      </c>
      <c r="L27" s="32">
        <f t="shared" si="2"/>
        <v>5.164236111111116E-3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 x14ac:dyDescent="0.25">
      <c r="A28" s="21">
        <v>8</v>
      </c>
      <c r="B28" s="44">
        <v>25</v>
      </c>
      <c r="C28" s="54">
        <v>3</v>
      </c>
      <c r="D28" s="5" t="str">
        <f>VLOOKUP(A28,'04.kolo prezentácia'!$A$2:$G$128,2,FALSE)</f>
        <v>Štefan</v>
      </c>
      <c r="E28" s="5" t="str">
        <f>VLOOKUP(A28,'04.kolo prezentácia'!$A$2:$G$128,3,FALSE)</f>
        <v>Červenka</v>
      </c>
      <c r="F28" s="6" t="str">
        <f>CONCATENATE('04.kolo výsledky '!$D28," ",'04.kolo výsledky '!$E28)</f>
        <v>Štefan Červenka</v>
      </c>
      <c r="G28" s="6" t="str">
        <f>VLOOKUP(A28,'04.kolo prezentácia'!$A$2:$G$129,4,FALSE)</f>
        <v>Buď Lepší</v>
      </c>
      <c r="H28" s="30">
        <f>VLOOKUP(A28,'04.kolo prezentácia'!$A$2:$G$129,5,FALSE)</f>
        <v>1966</v>
      </c>
      <c r="I28" s="31" t="str">
        <f>VLOOKUP(A28,'04.kolo prezentácia'!$A$2:$G$129,7,FALSE)</f>
        <v>Muži D</v>
      </c>
      <c r="J28" s="32" t="str">
        <f>VLOOKUP('04.kolo výsledky '!$A28,'04.kolo stopky'!A:C,3,FALSE)</f>
        <v>00:37:25,68</v>
      </c>
      <c r="K28" s="32">
        <f t="shared" si="0"/>
        <v>3.0979340484704005E-3</v>
      </c>
      <c r="L28" s="32">
        <f t="shared" si="2"/>
        <v>5.204861111111108E-3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 x14ac:dyDescent="0.25">
      <c r="A29" s="21">
        <v>10</v>
      </c>
      <c r="B29" s="44">
        <v>26</v>
      </c>
      <c r="C29" s="54">
        <v>2</v>
      </c>
      <c r="D29" s="5" t="str">
        <f>VLOOKUP(A29,'04.kolo prezentácia'!$A$2:$G$128,2,FALSE)</f>
        <v>Jitka</v>
      </c>
      <c r="E29" s="5" t="str">
        <f>VLOOKUP(A29,'04.kolo prezentácia'!$A$2:$G$128,3,FALSE)</f>
        <v>Hudáková</v>
      </c>
      <c r="F29" s="6" t="str">
        <f>CONCATENATE('04.kolo výsledky '!$D29," ",'04.kolo výsledky '!$E29)</f>
        <v>Jitka Hudáková</v>
      </c>
      <c r="G29" s="6" t="str">
        <f>VLOOKUP(A29,'04.kolo prezentácia'!$A$2:$G$129,4,FALSE)</f>
        <v>Ďurikam team Trenčín</v>
      </c>
      <c r="H29" s="30">
        <f>VLOOKUP(A29,'04.kolo prezentácia'!$A$2:$G$129,5,FALSE)</f>
        <v>1971</v>
      </c>
      <c r="I29" s="31" t="str">
        <f>VLOOKUP(A29,'04.kolo prezentácia'!$A$2:$G$129,7,FALSE)</f>
        <v>Ženy B</v>
      </c>
      <c r="J29" s="32" t="str">
        <f>VLOOKUP('04.kolo výsledky '!$A29,'04.kolo stopky'!A:C,3,FALSE)</f>
        <v>00:37:30,39</v>
      </c>
      <c r="K29" s="32">
        <f t="shared" si="0"/>
        <v>3.1044315322473846E-3</v>
      </c>
      <c r="L29" s="32">
        <f t="shared" si="2"/>
        <v>5.2593750000000036E-3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 x14ac:dyDescent="0.25">
      <c r="A30" s="21">
        <v>166</v>
      </c>
      <c r="B30" s="44">
        <v>27</v>
      </c>
      <c r="C30" s="47">
        <v>11</v>
      </c>
      <c r="D30" s="5" t="str">
        <f>VLOOKUP(A30,'04.kolo prezentácia'!$A$2:$G$128,2,FALSE)</f>
        <v>Vojtech</v>
      </c>
      <c r="E30" s="5" t="str">
        <f>VLOOKUP(A30,'04.kolo prezentácia'!$A$2:$G$128,3,FALSE)</f>
        <v>Markusík</v>
      </c>
      <c r="F30" s="6" t="str">
        <f>CONCATENATE('04.kolo výsledky '!$D30," ",'04.kolo výsledky '!$E30)</f>
        <v>Vojtech Markusík</v>
      </c>
      <c r="G30" s="6" t="str">
        <f>VLOOKUP(A30,'04.kolo prezentácia'!$A$2:$G$129,4,FALSE)</f>
        <v>Mercedes / Trenčín</v>
      </c>
      <c r="H30" s="30">
        <f>VLOOKUP(A30,'04.kolo prezentácia'!$A$2:$G$129,5,FALSE)</f>
        <v>1981</v>
      </c>
      <c r="I30" s="31" t="str">
        <f>VLOOKUP(A30,'04.kolo prezentácia'!$A$2:$G$129,7,FALSE)</f>
        <v>Muži B</v>
      </c>
      <c r="J30" s="32" t="str">
        <f>VLOOKUP('04.kolo výsledky '!$A30,'04.kolo stopky'!A:C,3,FALSE)</f>
        <v>00:37:41,61</v>
      </c>
      <c r="K30" s="32">
        <f t="shared" si="0"/>
        <v>3.1199096146205798E-3</v>
      </c>
      <c r="L30" s="32">
        <f t="shared" si="2"/>
        <v>5.389236111111112E-3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 x14ac:dyDescent="0.25">
      <c r="A31" s="21">
        <v>165</v>
      </c>
      <c r="B31" s="44">
        <v>28</v>
      </c>
      <c r="C31" s="47">
        <v>12</v>
      </c>
      <c r="D31" s="5" t="str">
        <f>VLOOKUP(A31,'04.kolo prezentácia'!$A$2:$G$128,2,FALSE)</f>
        <v>Branislav</v>
      </c>
      <c r="E31" s="5" t="str">
        <f>VLOOKUP(A31,'04.kolo prezentácia'!$A$2:$G$128,3,FALSE)</f>
        <v>Lobotka</v>
      </c>
      <c r="F31" s="6" t="str">
        <f>CONCATENATE('04.kolo výsledky '!$D31," ",'04.kolo výsledky '!$E31)</f>
        <v>Branislav Lobotka</v>
      </c>
      <c r="G31" s="6" t="str">
        <f>VLOOKUP(A31,'04.kolo prezentácia'!$A$2:$G$129,4,FALSE)</f>
        <v>Buď Lepší</v>
      </c>
      <c r="H31" s="30">
        <f>VLOOKUP(A31,'04.kolo prezentácia'!$A$2:$G$129,5,FALSE)</f>
        <v>1986</v>
      </c>
      <c r="I31" s="31" t="str">
        <f>VLOOKUP(A31,'04.kolo prezentácia'!$A$2:$G$129,7,FALSE)</f>
        <v>Muži B</v>
      </c>
      <c r="J31" s="32" t="str">
        <f>VLOOKUP('04.kolo výsledky '!$A31,'04.kolo stopky'!A:C,3,FALSE)</f>
        <v>00:37:57,70</v>
      </c>
      <c r="K31" s="32">
        <f t="shared" si="0"/>
        <v>3.1421059020880233E-3</v>
      </c>
      <c r="L31" s="32">
        <f t="shared" si="2"/>
        <v>5.5754629629629626E-3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 x14ac:dyDescent="0.25">
      <c r="A32" s="21">
        <v>84</v>
      </c>
      <c r="B32" s="44">
        <v>29</v>
      </c>
      <c r="C32" s="54">
        <v>1</v>
      </c>
      <c r="D32" s="5" t="str">
        <f>VLOOKUP(A32,'04.kolo prezentácia'!$A$2:$G$128,2,FALSE)</f>
        <v>Filip</v>
      </c>
      <c r="E32" s="5" t="str">
        <f>VLOOKUP(A32,'04.kolo prezentácia'!$A$2:$G$128,3,FALSE)</f>
        <v>Strieženec</v>
      </c>
      <c r="F32" s="6" t="str">
        <f>CONCATENATE('04.kolo výsledky '!$D32," ",'04.kolo výsledky '!$E32)</f>
        <v>Filip Strieženec</v>
      </c>
      <c r="G32" s="6" t="str">
        <f>VLOOKUP(A32,'04.kolo prezentácia'!$A$2:$G$129,4,FALSE)</f>
        <v>Adamovské Kochanovce</v>
      </c>
      <c r="H32" s="30">
        <f>VLOOKUP(A32,'04.kolo prezentácia'!$A$2:$G$129,5,FALSE)</f>
        <v>1998</v>
      </c>
      <c r="I32" s="31" t="str">
        <f>VLOOKUP(A32,'04.kolo prezentácia'!$A$2:$G$129,7,FALSE)</f>
        <v>Muži A</v>
      </c>
      <c r="J32" s="32" t="str">
        <f>VLOOKUP('04.kolo výsledky '!$A32,'04.kolo stopky'!A:C,3,FALSE)</f>
        <v>00:37:59,14</v>
      </c>
      <c r="K32" s="32">
        <f t="shared" si="0"/>
        <v>3.1440923939434063E-3</v>
      </c>
      <c r="L32" s="32">
        <f t="shared" si="2"/>
        <v>5.5921296296296275E-3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 x14ac:dyDescent="0.25">
      <c r="A33" s="21">
        <v>53</v>
      </c>
      <c r="B33" s="44">
        <v>30</v>
      </c>
      <c r="C33" s="47">
        <v>4</v>
      </c>
      <c r="D33" s="6" t="str">
        <f>VLOOKUP(A33,'04.kolo prezentácia'!$A$2:$G$128,2,FALSE)</f>
        <v>Anton</v>
      </c>
      <c r="E33" s="6" t="str">
        <f>VLOOKUP(A33,'04.kolo prezentácia'!$A$2:$G$128,3,FALSE)</f>
        <v>Blaško</v>
      </c>
      <c r="F33" s="6" t="str">
        <f>CONCATENATE('04.kolo výsledky '!$D33," ",'04.kolo výsledky '!$E33)</f>
        <v>Anton Blaško</v>
      </c>
      <c r="G33" s="6" t="str">
        <f>VLOOKUP(A33,'04.kolo prezentácia'!$A$2:$G$129,4,FALSE)</f>
        <v>Dubnica nad Váhom</v>
      </c>
      <c r="H33" s="30">
        <f>VLOOKUP(A33,'04.kolo prezentácia'!$A$2:$G$129,5,FALSE)</f>
        <v>1965</v>
      </c>
      <c r="I33" s="31" t="str">
        <f>VLOOKUP(A33,'04.kolo prezentácia'!$A$2:$G$129,7,FALSE)</f>
        <v>Muži D</v>
      </c>
      <c r="J33" s="32" t="str">
        <f>VLOOKUP('04.kolo výsledky '!$A33,'04.kolo stopky'!A:C,3,FALSE)</f>
        <v>00:37:59,40</v>
      </c>
      <c r="K33" s="32">
        <f t="shared" si="0"/>
        <v>3.144451066083962E-3</v>
      </c>
      <c r="L33" s="32">
        <f t="shared" si="2"/>
        <v>5.5951388888888891E-3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 x14ac:dyDescent="0.25">
      <c r="A34" s="21">
        <v>155</v>
      </c>
      <c r="B34" s="44">
        <v>31</v>
      </c>
      <c r="C34" s="54">
        <v>2</v>
      </c>
      <c r="D34" s="5" t="str">
        <f>VLOOKUP(A34,'04.kolo prezentácia'!$A$2:$G$128,2,FALSE)</f>
        <v>Matúš</v>
      </c>
      <c r="E34" s="5" t="str">
        <f>VLOOKUP(A34,'04.kolo prezentácia'!$A$2:$G$128,3,FALSE)</f>
        <v>Varačka</v>
      </c>
      <c r="F34" s="6" t="str">
        <f>CONCATENATE('04.kolo výsledky '!$D34," ",'04.kolo výsledky '!$E34)</f>
        <v>Matúš Varačka</v>
      </c>
      <c r="G34" s="6" t="str">
        <f>VLOOKUP(A34,'04.kolo prezentácia'!$A$2:$G$129,4,FALSE)</f>
        <v>Beckov</v>
      </c>
      <c r="H34" s="30">
        <f>VLOOKUP(A34,'04.kolo prezentácia'!$A$2:$G$129,5,FALSE)</f>
        <v>1988</v>
      </c>
      <c r="I34" s="31" t="str">
        <f>VLOOKUP(A34,'04.kolo prezentácia'!$A$2:$G$129,7,FALSE)</f>
        <v>Muži A</v>
      </c>
      <c r="J34" s="32" t="str">
        <f>VLOOKUP('04.kolo výsledky '!$A34,'04.kolo stopky'!A:C,3,FALSE)</f>
        <v>00:38:00,03</v>
      </c>
      <c r="K34" s="32">
        <f t="shared" si="0"/>
        <v>3.1453201562706926E-3</v>
      </c>
      <c r="L34" s="32">
        <f t="shared" si="2"/>
        <v>5.6024305555555584E-3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 x14ac:dyDescent="0.25">
      <c r="A35" s="21">
        <v>118</v>
      </c>
      <c r="B35" s="44">
        <v>32</v>
      </c>
      <c r="C35" s="54">
        <v>2</v>
      </c>
      <c r="D35" s="5" t="str">
        <f>VLOOKUP(A35,'04.kolo prezentácia'!$A$2:$G$128,2,FALSE)</f>
        <v>Anna</v>
      </c>
      <c r="E35" s="5" t="str">
        <f>VLOOKUP(A35,'04.kolo prezentácia'!$A$2:$G$128,3,FALSE)</f>
        <v>Štítiková</v>
      </c>
      <c r="F35" s="6" t="str">
        <f>CONCATENATE('04.kolo výsledky '!$D35," ",'04.kolo výsledky '!$E35)</f>
        <v>Anna Štítiková</v>
      </c>
      <c r="G35" s="6" t="str">
        <f>VLOOKUP(A35,'04.kolo prezentácia'!$A$2:$G$129,4,FALSE)</f>
        <v>Ďurikam team Trenčín</v>
      </c>
      <c r="H35" s="30">
        <f>VLOOKUP(A35,'04.kolo prezentácia'!$A$2:$G$129,5,FALSE)</f>
        <v>1985</v>
      </c>
      <c r="I35" s="31" t="str">
        <f>VLOOKUP(A35,'04.kolo prezentácia'!$A$2:$G$129,7,FALSE)</f>
        <v>Ženy A</v>
      </c>
      <c r="J35" s="32" t="str">
        <f>VLOOKUP('04.kolo výsledky '!$A35,'04.kolo stopky'!A:C,3,FALSE)</f>
        <v>00:38:21,15</v>
      </c>
      <c r="K35" s="32">
        <f t="shared" si="0"/>
        <v>3.1744553701496484E-3</v>
      </c>
      <c r="L35" s="32">
        <f t="shared" si="2"/>
        <v>5.8468749999999979E-3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 x14ac:dyDescent="0.25">
      <c r="A36" s="21">
        <v>162</v>
      </c>
      <c r="B36" s="44">
        <v>33</v>
      </c>
      <c r="C36" s="47">
        <v>5</v>
      </c>
      <c r="D36" s="5" t="str">
        <f>VLOOKUP(A36,'04.kolo prezentácia'!$A$2:$G$128,2,FALSE)</f>
        <v>Jan</v>
      </c>
      <c r="E36" s="5" t="str">
        <f>VLOOKUP(A36,'04.kolo prezentácia'!$A$2:$G$128,3,FALSE)</f>
        <v>Kucharík</v>
      </c>
      <c r="F36" s="6" t="str">
        <f>CONCATENATE('04.kolo výsledky '!$D36," ",'04.kolo výsledky '!$E36)</f>
        <v>Jan Kucharík</v>
      </c>
      <c r="G36" s="6" t="str">
        <f>VLOOKUP(A36,'04.kolo prezentácia'!$A$2:$G$129,4,FALSE)</f>
        <v>Ďurikam team / Trenčín</v>
      </c>
      <c r="H36" s="30">
        <f>VLOOKUP(A36,'04.kolo prezentácia'!$A$2:$G$129,5,FALSE)</f>
        <v>1965</v>
      </c>
      <c r="I36" s="31" t="str">
        <f>VLOOKUP(A36,'04.kolo prezentácia'!$A$2:$G$129,7,FALSE)</f>
        <v>Muži D</v>
      </c>
      <c r="J36" s="32" t="str">
        <f>VLOOKUP('04.kolo výsledky '!$A36,'04.kolo stopky'!A:C,3,FALSE)</f>
        <v>00:38:27,73</v>
      </c>
      <c r="K36" s="32">
        <f t="shared" ref="K36:K55" si="3">J36/$X$3</f>
        <v>3.1835325343221648E-3</v>
      </c>
      <c r="L36" s="32">
        <f t="shared" si="2"/>
        <v>5.9230324074074081E-3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t="shared" ref="W36:W53" si="4">SUM(M36:V36)</f>
        <v>0</v>
      </c>
      <c r="Y36"/>
    </row>
    <row r="37" spans="1:25" x14ac:dyDescent="0.25">
      <c r="A37" s="21">
        <v>93</v>
      </c>
      <c r="B37" s="44">
        <v>34</v>
      </c>
      <c r="C37" s="47">
        <v>9</v>
      </c>
      <c r="D37" s="5" t="str">
        <f>VLOOKUP(A37,'04.kolo prezentácia'!$A$2:$G$128,2,FALSE)</f>
        <v>Juraj</v>
      </c>
      <c r="E37" s="5" t="str">
        <f>VLOOKUP(A37,'04.kolo prezentácia'!$A$2:$G$128,3,FALSE)</f>
        <v>Shiller</v>
      </c>
      <c r="F37" s="6" t="str">
        <f>CONCATENATE('04.kolo výsledky '!$D37," ",'04.kolo výsledky '!$E37)</f>
        <v>Juraj Shiller</v>
      </c>
      <c r="G37" s="6" t="str">
        <f>VLOOKUP(A37,'04.kolo prezentácia'!$A$2:$G$129,4,FALSE)</f>
        <v>Nova Dubnica</v>
      </c>
      <c r="H37" s="30">
        <f>VLOOKUP(A37,'04.kolo prezentácia'!$A$2:$G$129,5,FALSE)</f>
        <v>1977</v>
      </c>
      <c r="I37" s="31" t="str">
        <f>VLOOKUP(A37,'04.kolo prezentácia'!$A$2:$G$129,7,FALSE)</f>
        <v>Muži C</v>
      </c>
      <c r="J37" s="32" t="str">
        <f>VLOOKUP('04.kolo výsledky '!$A37,'04.kolo stopky'!A:C,3,FALSE)</f>
        <v>00:38:28,09</v>
      </c>
      <c r="K37" s="32">
        <f t="shared" si="3"/>
        <v>3.1840291572860103E-3</v>
      </c>
      <c r="L37" s="32">
        <f t="shared" si="2"/>
        <v>5.9271990740740743E-3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4"/>
        <v>0</v>
      </c>
      <c r="X37" s="2"/>
      <c r="Y37"/>
    </row>
    <row r="38" spans="1:25" x14ac:dyDescent="0.25">
      <c r="A38" s="21">
        <v>20</v>
      </c>
      <c r="B38" s="44">
        <v>35</v>
      </c>
      <c r="C38" s="47">
        <v>6</v>
      </c>
      <c r="D38" s="5" t="str">
        <f>VLOOKUP(A38,'04.kolo prezentácia'!$A$2:$G$128,2,FALSE)</f>
        <v>marian</v>
      </c>
      <c r="E38" s="5" t="str">
        <f>VLOOKUP(A38,'04.kolo prezentácia'!$A$2:$G$128,3,FALSE)</f>
        <v>Adamkovic</v>
      </c>
      <c r="F38" s="6" t="str">
        <f>CONCATENATE('04.kolo výsledky '!$D38," ",'04.kolo výsledky '!$E38)</f>
        <v>marian Adamkovic</v>
      </c>
      <c r="G38" s="6" t="str">
        <f>VLOOKUP(A38,'04.kolo prezentácia'!$A$2:$G$129,4,FALSE)</f>
        <v>Gekon sport</v>
      </c>
      <c r="H38" s="30">
        <f>VLOOKUP(A38,'04.kolo prezentácia'!$A$2:$G$129,5,FALSE)</f>
        <v>1964</v>
      </c>
      <c r="I38" s="31" t="str">
        <f>VLOOKUP(A38,'04.kolo prezentácia'!$A$2:$G$129,7,FALSE)</f>
        <v>Muži D</v>
      </c>
      <c r="J38" s="32" t="str">
        <f>VLOOKUP('04.kolo výsledky '!$A38,'04.kolo stopky'!A:C,3,FALSE)</f>
        <v>00:38:46,73</v>
      </c>
      <c r="K38" s="32">
        <f t="shared" si="3"/>
        <v>3.2097431907473621E-3</v>
      </c>
      <c r="L38" s="32">
        <f t="shared" si="2"/>
        <v>6.1429398148148129E-3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4"/>
        <v>0</v>
      </c>
      <c r="X38" s="2"/>
      <c r="Y38"/>
    </row>
    <row r="39" spans="1:25" x14ac:dyDescent="0.25">
      <c r="A39" s="21">
        <v>145</v>
      </c>
      <c r="B39" s="44">
        <v>36</v>
      </c>
      <c r="C39" s="61">
        <v>13</v>
      </c>
      <c r="D39" s="5" t="str">
        <f>VLOOKUP(A39,'04.kolo prezentácia'!$A$2:$G$128,2,FALSE)</f>
        <v>Igor</v>
      </c>
      <c r="E39" s="5" t="str">
        <f>VLOOKUP(A39,'04.kolo prezentácia'!$A$2:$G$128,3,FALSE)</f>
        <v>Meško</v>
      </c>
      <c r="F39" s="6" t="str">
        <f>CONCATENATE('04.kolo výsledky '!$D39," ",'04.kolo výsledky '!$E39)</f>
        <v>Igor Meško</v>
      </c>
      <c r="G39" s="6" t="str">
        <f>VLOOKUP(A39,'04.kolo prezentácia'!$A$2:$G$129,4,FALSE)</f>
        <v>Trenčín</v>
      </c>
      <c r="H39" s="30">
        <f>VLOOKUP(A39,'04.kolo prezentácia'!$A$2:$G$129,5,FALSE)</f>
        <v>1986</v>
      </c>
      <c r="I39" s="31" t="str">
        <f>VLOOKUP(A39,'04.kolo prezentácia'!$A$2:$G$129,7,FALSE)</f>
        <v>Muži B</v>
      </c>
      <c r="J39" s="32" t="str">
        <f>VLOOKUP('04.kolo výsledky '!$A39,'04.kolo stopky'!A:C,3,FALSE)</f>
        <v>00:38:51,24</v>
      </c>
      <c r="K39" s="32">
        <f t="shared" si="3"/>
        <v>3.2159647728777644E-3</v>
      </c>
      <c r="L39" s="32">
        <f t="shared" si="2"/>
        <v>6.1951388888888889E-3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4"/>
        <v>0</v>
      </c>
      <c r="Y39"/>
    </row>
    <row r="40" spans="1:25" x14ac:dyDescent="0.25">
      <c r="A40" s="21">
        <v>46</v>
      </c>
      <c r="B40" s="44">
        <v>37</v>
      </c>
      <c r="C40" s="54">
        <v>3</v>
      </c>
      <c r="D40" s="5" t="str">
        <f>VLOOKUP(A40,'04.kolo prezentácia'!$A$2:$G$128,2,FALSE)</f>
        <v>Katarina</v>
      </c>
      <c r="E40" s="5" t="str">
        <f>VLOOKUP(A40,'04.kolo prezentácia'!$A$2:$G$128,3,FALSE)</f>
        <v>Garajová</v>
      </c>
      <c r="F40" s="6" t="str">
        <f>CONCATENATE('04.kolo výsledky '!$D40," ",'04.kolo výsledky '!$E40)</f>
        <v>Katarina Garajová</v>
      </c>
      <c r="G40" s="6" t="str">
        <f>VLOOKUP(A40,'04.kolo prezentácia'!$A$2:$G$129,4,FALSE)</f>
        <v xml:space="preserve">Bez me na </v>
      </c>
      <c r="H40" s="30">
        <f>VLOOKUP(A40,'04.kolo prezentácia'!$A$2:$G$129,5,FALSE)</f>
        <v>1979</v>
      </c>
      <c r="I40" s="31" t="str">
        <f>VLOOKUP(A40,'04.kolo prezentácia'!$A$2:$G$129,7,FALSE)</f>
        <v>Ženy B</v>
      </c>
      <c r="J40" s="32" t="str">
        <f>VLOOKUP('04.kolo výsledky '!$A40,'04.kolo stopky'!A:C,3,FALSE)</f>
        <v>00:39:03,98</v>
      </c>
      <c r="K40" s="32">
        <f t="shared" si="3"/>
        <v>3.2335397077649752E-3</v>
      </c>
      <c r="L40" s="32">
        <f t="shared" si="2"/>
        <v>6.3425925925925906E-3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4"/>
        <v>0</v>
      </c>
      <c r="Y40"/>
    </row>
    <row r="41" spans="1:25" x14ac:dyDescent="0.25">
      <c r="A41" s="21">
        <v>77</v>
      </c>
      <c r="B41" s="44">
        <v>38</v>
      </c>
      <c r="C41" s="47">
        <v>14</v>
      </c>
      <c r="D41" s="5" t="str">
        <f>VLOOKUP(A41,'04.kolo prezentácia'!$A$2:$G$128,2,FALSE)</f>
        <v>Marek</v>
      </c>
      <c r="E41" s="5" t="str">
        <f>VLOOKUP(A41,'04.kolo prezentácia'!$A$2:$G$128,3,FALSE)</f>
        <v>Szabo</v>
      </c>
      <c r="F41" s="6" t="str">
        <f>CONCATENATE('04.kolo výsledky '!$D41," ",'04.kolo výsledky '!$E41)</f>
        <v>Marek Szabo</v>
      </c>
      <c r="G41" s="6" t="str">
        <f>VLOOKUP(A41,'04.kolo prezentácia'!$A$2:$G$129,4,FALSE)</f>
        <v>Svinná</v>
      </c>
      <c r="H41" s="30">
        <f>VLOOKUP(A41,'04.kolo prezentácia'!$A$2:$G$129,5,FALSE)</f>
        <v>1979</v>
      </c>
      <c r="I41" s="31" t="str">
        <f>VLOOKUP(A41,'04.kolo prezentácia'!$A$2:$G$129,7,FALSE)</f>
        <v>Muži B</v>
      </c>
      <c r="J41" s="32" t="str">
        <f>VLOOKUP('04.kolo výsledky '!$A41,'04.kolo stopky'!A:C,3,FALSE)</f>
        <v>00:39:16,29</v>
      </c>
      <c r="K41" s="32">
        <f t="shared" si="3"/>
        <v>3.250521454112038E-3</v>
      </c>
      <c r="L41" s="32">
        <f t="shared" si="2"/>
        <v>6.4850694444444461E-3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4"/>
        <v>0</v>
      </c>
      <c r="Y41"/>
    </row>
    <row r="42" spans="1:25" x14ac:dyDescent="0.25">
      <c r="A42" s="21">
        <v>28</v>
      </c>
      <c r="B42" s="44">
        <v>39</v>
      </c>
      <c r="C42" s="47">
        <v>15</v>
      </c>
      <c r="D42" s="5" t="str">
        <f>VLOOKUP(A42,'04.kolo prezentácia'!$A$2:$G$128,2,FALSE)</f>
        <v>Peter</v>
      </c>
      <c r="E42" s="5" t="str">
        <f>VLOOKUP(A42,'04.kolo prezentácia'!$A$2:$G$128,3,FALSE)</f>
        <v>Hornáček</v>
      </c>
      <c r="F42" s="6" t="str">
        <f>CONCATENATE('04.kolo výsledky '!$D42," ",'04.kolo výsledky '!$E42)</f>
        <v>Peter Hornáček</v>
      </c>
      <c r="G42" s="6" t="str">
        <f>VLOOKUP(A42,'04.kolo prezentácia'!$A$2:$G$129,4,FALSE)</f>
        <v>Buď Lepší</v>
      </c>
      <c r="H42" s="30">
        <f>VLOOKUP(A42,'04.kolo prezentácia'!$A$2:$G$129,5,FALSE)</f>
        <v>1985</v>
      </c>
      <c r="I42" s="31" t="str">
        <f>VLOOKUP(A42,'04.kolo prezentácia'!$A$2:$G$129,7,FALSE)</f>
        <v>Muži B</v>
      </c>
      <c r="J42" s="32" t="str">
        <f>VLOOKUP('04.kolo výsledky '!$A42,'04.kolo stopky'!A:C,3,FALSE)</f>
        <v>00:39:16,42</v>
      </c>
      <c r="K42" s="32">
        <f t="shared" si="3"/>
        <v>3.250700790182315E-3</v>
      </c>
      <c r="L42" s="32">
        <f t="shared" si="2"/>
        <v>6.4865740740740717E-3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4"/>
        <v>0</v>
      </c>
      <c r="Y42"/>
    </row>
    <row r="43" spans="1:25" x14ac:dyDescent="0.25">
      <c r="A43" s="21">
        <v>100</v>
      </c>
      <c r="B43" s="44">
        <v>40</v>
      </c>
      <c r="C43" s="47">
        <v>16</v>
      </c>
      <c r="D43" s="5" t="str">
        <f>VLOOKUP(A43,'04.kolo prezentácia'!$A$2:$G$128,2,FALSE)</f>
        <v>Pavol</v>
      </c>
      <c r="E43" s="5" t="str">
        <f>VLOOKUP(A43,'04.kolo prezentácia'!$A$2:$G$128,3,FALSE)</f>
        <v>Straka</v>
      </c>
      <c r="F43" s="6" t="str">
        <f>CONCATENATE('04.kolo výsledky '!$D43," ",'04.kolo výsledky '!$E43)</f>
        <v>Pavol Straka</v>
      </c>
      <c r="G43" s="6" t="str">
        <f>VLOOKUP(A43,'04.kolo prezentácia'!$A$2:$G$129,4,FALSE)</f>
        <v>Ivanovce</v>
      </c>
      <c r="H43" s="30">
        <f>VLOOKUP(A43,'04.kolo prezentácia'!$A$2:$G$129,5,FALSE)</f>
        <v>1982</v>
      </c>
      <c r="I43" s="31" t="str">
        <f>VLOOKUP(A43,'04.kolo prezentácia'!$A$2:$G$129,7,FALSE)</f>
        <v>Muži B</v>
      </c>
      <c r="J43" s="32" t="str">
        <f>VLOOKUP('04.kolo výsledky '!$A43,'04.kolo stopky'!A:C,3,FALSE)</f>
        <v>00:39:27,23</v>
      </c>
      <c r="K43" s="32">
        <f t="shared" si="3"/>
        <v>3.2656132741800204E-3</v>
      </c>
      <c r="L43" s="32">
        <f t="shared" si="2"/>
        <v>6.6116898148148168E-3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4"/>
        <v>0</v>
      </c>
      <c r="Y43"/>
    </row>
    <row r="44" spans="1:25" x14ac:dyDescent="0.25">
      <c r="A44" s="21">
        <v>160</v>
      </c>
      <c r="B44" s="44">
        <v>41</v>
      </c>
      <c r="C44" s="55">
        <v>3</v>
      </c>
      <c r="D44" s="6" t="str">
        <f>VLOOKUP(A44,'04.kolo prezentácia'!$A$2:$G$128,2,FALSE)</f>
        <v>Veronika</v>
      </c>
      <c r="E44" s="6" t="str">
        <f>VLOOKUP(A44,'04.kolo prezentácia'!$A$2:$G$128,3,FALSE)</f>
        <v>Bakalárová</v>
      </c>
      <c r="F44" s="6" t="str">
        <f>CONCATENATE('04.kolo výsledky '!$D44," ",'04.kolo výsledky '!$E44)</f>
        <v>Veronika Bakalárová</v>
      </c>
      <c r="G44" s="6" t="str">
        <f>VLOOKUP(A44,'04.kolo prezentácia'!$A$2:$G$129,4,FALSE)</f>
        <v>Bez me na / Trenčín</v>
      </c>
      <c r="H44" s="30">
        <f>VLOOKUP(A44,'04.kolo prezentácia'!$A$2:$G$129,5,FALSE)</f>
        <v>1987</v>
      </c>
      <c r="I44" s="31" t="str">
        <f>VLOOKUP(A44,'04.kolo prezentácia'!$A$2:$G$129,7,FALSE)</f>
        <v>Ženy A</v>
      </c>
      <c r="J44" s="32" t="str">
        <f>VLOOKUP('04.kolo výsledky '!$A44,'04.kolo stopky'!A:C,3,FALSE)</f>
        <v>00:39:32,05</v>
      </c>
      <c r="K44" s="32">
        <f t="shared" si="3"/>
        <v>3.2722625038626228E-3</v>
      </c>
      <c r="L44" s="32">
        <f>J44-$Y$3</f>
        <v>6.6674768518518515E-3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4"/>
        <v>0</v>
      </c>
      <c r="Y44"/>
    </row>
    <row r="45" spans="1:25" x14ac:dyDescent="0.25">
      <c r="A45" s="21">
        <v>131</v>
      </c>
      <c r="B45" s="44">
        <v>42</v>
      </c>
      <c r="C45" s="47">
        <v>10</v>
      </c>
      <c r="D45" s="5" t="str">
        <f>VLOOKUP(A45,'04.kolo prezentácia'!$A$2:$G$128,2,FALSE)</f>
        <v>Lubomír</v>
      </c>
      <c r="E45" s="5" t="str">
        <f>VLOOKUP(A45,'04.kolo prezentácia'!$A$2:$G$128,3,FALSE)</f>
        <v>NUNHARDT</v>
      </c>
      <c r="F45" s="6" t="str">
        <f>CONCATENATE('04.kolo výsledky '!$D45," ",'04.kolo výsledky '!$E45)</f>
        <v>Lubomír NUNHARDT</v>
      </c>
      <c r="G45" s="6" t="str">
        <f>VLOOKUP(A45,'04.kolo prezentácia'!$A$2:$G$129,4,FALSE)</f>
        <v>Trenčín</v>
      </c>
      <c r="H45" s="30">
        <f>VLOOKUP(A45,'04.kolo prezentácia'!$A$2:$G$129,5,FALSE)</f>
        <v>1973</v>
      </c>
      <c r="I45" s="31" t="str">
        <f>VLOOKUP(A45,'04.kolo prezentácia'!$A$2:$G$129,7,FALSE)</f>
        <v>Muži C</v>
      </c>
      <c r="J45" s="32" t="str">
        <f>VLOOKUP('04.kolo výsledky '!$A45,'04.kolo stopky'!A:C,3,FALSE)</f>
        <v>00:39:42,24</v>
      </c>
      <c r="K45" s="32">
        <f t="shared" si="3"/>
        <v>3.2863196927559262E-3</v>
      </c>
      <c r="L45" s="32">
        <f t="shared" si="2"/>
        <v>6.7854166666666688E-3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4"/>
        <v>0</v>
      </c>
      <c r="Y45"/>
    </row>
    <row r="46" spans="1:25" x14ac:dyDescent="0.25">
      <c r="A46" s="21">
        <v>34</v>
      </c>
      <c r="B46" s="44">
        <v>43</v>
      </c>
      <c r="C46" s="61">
        <v>17</v>
      </c>
      <c r="D46" s="6" t="str">
        <f>VLOOKUP(A46,'04.kolo prezentácia'!$A$2:$G$128,2,FALSE)</f>
        <v>Martin</v>
      </c>
      <c r="E46" s="6" t="str">
        <f>VLOOKUP(A46,'04.kolo prezentácia'!$A$2:$G$128,3,FALSE)</f>
        <v>Kocaj</v>
      </c>
      <c r="F46" s="6" t="str">
        <f>CONCATENATE('04.kolo výsledky '!$D46," ",'04.kolo výsledky '!$E46)</f>
        <v>Martin Kocaj</v>
      </c>
      <c r="G46" s="6" t="str">
        <f>VLOOKUP(A46,'04.kolo prezentácia'!$A$2:$G$129,4,FALSE)</f>
        <v>Trenčín</v>
      </c>
      <c r="H46" s="30">
        <f>VLOOKUP(A46,'04.kolo prezentácia'!$A$2:$G$129,5,FALSE)</f>
        <v>1987</v>
      </c>
      <c r="I46" s="31" t="str">
        <f>VLOOKUP(A46,'04.kolo prezentácia'!$A$2:$G$129,7,FALSE)</f>
        <v>Muži B</v>
      </c>
      <c r="J46" s="32" t="str">
        <f>VLOOKUP('04.kolo výsledky '!$A46,'04.kolo stopky'!A:C,3,FALSE)</f>
        <v>00:39:45,57</v>
      </c>
      <c r="K46" s="32">
        <f t="shared" si="3"/>
        <v>3.2909134551715002E-3</v>
      </c>
      <c r="L46" s="32">
        <f t="shared" si="2"/>
        <v>6.8239583333333347E-3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4"/>
        <v>0</v>
      </c>
      <c r="Y46"/>
    </row>
    <row r="47" spans="1:25" x14ac:dyDescent="0.25">
      <c r="A47" s="21">
        <v>90</v>
      </c>
      <c r="B47" s="44">
        <v>44</v>
      </c>
      <c r="C47" s="61">
        <v>4</v>
      </c>
      <c r="D47" s="6" t="str">
        <f>VLOOKUP(A47,'04.kolo prezentácia'!$A$2:$G$128,2,FALSE)</f>
        <v>Renáta</v>
      </c>
      <c r="E47" s="6" t="str">
        <f>VLOOKUP(A47,'04.kolo prezentácia'!$A$2:$G$128,3,FALSE)</f>
        <v>Šmihálová</v>
      </c>
      <c r="F47" s="6" t="str">
        <f>CONCATENATE('04.kolo výsledky '!$D47," ",'04.kolo výsledky '!$E47)</f>
        <v>Renáta Šmihálová</v>
      </c>
      <c r="G47" s="6" t="str">
        <f>VLOOKUP(A47,'04.kolo prezentácia'!$A$2:$G$129,4,FALSE)</f>
        <v>Horné Srnie</v>
      </c>
      <c r="H47" s="30">
        <f>VLOOKUP(A47,'04.kolo prezentácia'!$A$2:$G$129,5,FALSE)</f>
        <v>1993</v>
      </c>
      <c r="I47" s="31" t="str">
        <f>VLOOKUP(A47,'04.kolo prezentácia'!$A$2:$G$129,7,FALSE)</f>
        <v>Ženy A</v>
      </c>
      <c r="J47" s="32" t="str">
        <f>VLOOKUP('04.kolo výsledky '!$A47,'04.kolo stopky'!A:C,3,FALSE)</f>
        <v>00:39:48,20</v>
      </c>
      <c r="K47" s="32">
        <f t="shared" si="3"/>
        <v>3.2945415618240411E-3</v>
      </c>
      <c r="L47" s="32">
        <f t="shared" si="2"/>
        <v>6.8543981481481511E-3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4"/>
        <v>0</v>
      </c>
      <c r="Y47"/>
    </row>
    <row r="48" spans="1:25" x14ac:dyDescent="0.25">
      <c r="A48" s="21">
        <v>54</v>
      </c>
      <c r="B48" s="44">
        <v>45</v>
      </c>
      <c r="C48" s="47">
        <v>7</v>
      </c>
      <c r="D48" s="5" t="str">
        <f>VLOOKUP(A48,'04.kolo prezentácia'!$A$2:$G$128,2,FALSE)</f>
        <v>Tibor</v>
      </c>
      <c r="E48" s="5" t="str">
        <f>VLOOKUP(A48,'04.kolo prezentácia'!$A$2:$G$128,3,FALSE)</f>
        <v>Šír</v>
      </c>
      <c r="F48" s="5" t="str">
        <f>CONCATENATE('04.kolo výsledky '!$D48," ",'04.kolo výsledky '!$E48)</f>
        <v>Tibor Šír</v>
      </c>
      <c r="G48" s="5" t="str">
        <f>VLOOKUP(A48,'04.kolo prezentácia'!$A$2:$G$129,4,FALSE)</f>
        <v>Trenčianska Teplá</v>
      </c>
      <c r="H48" s="3">
        <f>VLOOKUP(A48,'04.kolo prezentácia'!$A$2:$G$129,5,FALSE)</f>
        <v>1966</v>
      </c>
      <c r="I48" s="56" t="str">
        <f>VLOOKUP(A48,'04.kolo prezentácia'!$A$2:$G$129,7,FALSE)</f>
        <v>Muži D</v>
      </c>
      <c r="J48" s="57" t="str">
        <f>VLOOKUP('04.kolo výsledky '!$A48,'04.kolo stopky'!A:C,3,FALSE)</f>
        <v>00:39:48,79</v>
      </c>
      <c r="K48" s="57">
        <f t="shared" si="3"/>
        <v>3.2953554716814546E-3</v>
      </c>
      <c r="L48" s="57">
        <f t="shared" si="2"/>
        <v>6.861226851851851E-3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4"/>
        <v>0</v>
      </c>
      <c r="Y48"/>
    </row>
    <row r="49" spans="1:25" x14ac:dyDescent="0.25">
      <c r="A49" s="21">
        <v>98</v>
      </c>
      <c r="B49" s="44">
        <v>46</v>
      </c>
      <c r="C49" s="47">
        <v>4</v>
      </c>
      <c r="D49" s="6" t="str">
        <f>VLOOKUP(A49,'04.kolo prezentácia'!$A$2:$G$128,2,FALSE)</f>
        <v>Lucia</v>
      </c>
      <c r="E49" s="6" t="str">
        <f>VLOOKUP(A49,'04.kolo prezentácia'!$A$2:$G$128,3,FALSE)</f>
        <v>Mituchová</v>
      </c>
      <c r="F49" s="6" t="str">
        <f>CONCATENATE('04.kolo výsledky '!$D49," ",'04.kolo výsledky '!$E49)</f>
        <v>Lucia Mituchová</v>
      </c>
      <c r="G49" s="6" t="str">
        <f>VLOOKUP(A49,'04.kolo prezentácia'!$A$2:$G$129,4,FALSE)</f>
        <v>Buď lepší/TN</v>
      </c>
      <c r="H49" s="30">
        <f>VLOOKUP(A49,'04.kolo prezentácia'!$A$2:$G$129,5,FALSE)</f>
        <v>1981</v>
      </c>
      <c r="I49" s="31" t="str">
        <f>VLOOKUP(A49,'04.kolo prezentácia'!$A$2:$G$129,7,FALSE)</f>
        <v>Ženy B</v>
      </c>
      <c r="J49" s="32" t="str">
        <f>VLOOKUP('04.kolo výsledky '!$A49,'04.kolo stopky'!A:C,3,FALSE)</f>
        <v>00:40:01,95</v>
      </c>
      <c r="K49" s="32">
        <f t="shared" si="3"/>
        <v>3.3135098000264861E-3</v>
      </c>
      <c r="L49" s="32">
        <f t="shared" si="2"/>
        <v>7.0135416666666645E-3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4"/>
        <v>0</v>
      </c>
      <c r="Y49"/>
    </row>
    <row r="50" spans="1:25" x14ac:dyDescent="0.25">
      <c r="A50" s="21">
        <v>158</v>
      </c>
      <c r="B50" s="44">
        <v>47</v>
      </c>
      <c r="C50" s="47">
        <v>11</v>
      </c>
      <c r="D50" s="5" t="str">
        <f>VLOOKUP(A50,'04.kolo prezentácia'!$A$2:$G$128,2,FALSE)</f>
        <v>Stanislav</v>
      </c>
      <c r="E50" s="5" t="str">
        <f>VLOOKUP(A50,'04.kolo prezentácia'!$A$2:$G$128,3,FALSE)</f>
        <v>Hrabovský</v>
      </c>
      <c r="F50" s="6" t="str">
        <f>CONCATENATE('04.kolo výsledky '!$D50," ",'04.kolo výsledky '!$E50)</f>
        <v>Stanislav Hrabovský</v>
      </c>
      <c r="G50" s="6" t="str">
        <f>VLOOKUP(A50,'04.kolo prezentácia'!$A$2:$G$129,4,FALSE)</f>
        <v>Trenčín</v>
      </c>
      <c r="H50" s="30">
        <f>VLOOKUP(A50,'04.kolo prezentácia'!$A$2:$G$129,5,FALSE)</f>
        <v>1977</v>
      </c>
      <c r="I50" s="31" t="str">
        <f>VLOOKUP(A50,'04.kolo prezentácia'!$A$2:$G$129,7,FALSE)</f>
        <v>Muži C</v>
      </c>
      <c r="J50" s="32" t="str">
        <f>VLOOKUP('04.kolo výsledky '!$A50,'04.kolo stopky'!A:C,3,FALSE)</f>
        <v>00:40:25,72</v>
      </c>
      <c r="K50" s="32">
        <f t="shared" si="3"/>
        <v>3.3463007107226409E-3</v>
      </c>
      <c r="L50" s="32">
        <f t="shared" si="2"/>
        <v>7.2886574074074034E-3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4"/>
        <v>0</v>
      </c>
      <c r="Y50"/>
    </row>
    <row r="51" spans="1:25" x14ac:dyDescent="0.25">
      <c r="A51" s="21">
        <v>62</v>
      </c>
      <c r="B51" s="44">
        <v>48</v>
      </c>
      <c r="C51" s="54">
        <v>3</v>
      </c>
      <c r="D51" s="6" t="str">
        <f>VLOOKUP(A51,'04.kolo prezentácia'!$A$2:$G$128,2,FALSE)</f>
        <v>Marián</v>
      </c>
      <c r="E51" s="6" t="str">
        <f>VLOOKUP(A51,'04.kolo prezentácia'!$A$2:$G$128,3,FALSE)</f>
        <v>Cyprián</v>
      </c>
      <c r="F51" s="6" t="str">
        <f>CONCATENATE('04.kolo výsledky '!$D51," ",'04.kolo výsledky '!$E51)</f>
        <v>Marián Cyprián</v>
      </c>
      <c r="G51" s="6" t="str">
        <f>VLOOKUP(A51,'04.kolo prezentácia'!$A$2:$G$129,4,FALSE)</f>
        <v>Dubnica nad Váhom</v>
      </c>
      <c r="H51" s="30">
        <f>VLOOKUP(A51,'04.kolo prezentácia'!$A$2:$G$129,5,FALSE)</f>
        <v>1947</v>
      </c>
      <c r="I51" s="31" t="str">
        <f>VLOOKUP(A51,'04.kolo prezentácia'!$A$2:$G$129,7,FALSE)</f>
        <v>Muži E</v>
      </c>
      <c r="J51" s="32" t="str">
        <f>VLOOKUP('04.kolo výsledky '!$A51,'04.kolo stopky'!A:C,3,FALSE)</f>
        <v>00:40:31,35</v>
      </c>
      <c r="K51" s="32">
        <f t="shared" si="3"/>
        <v>3.3540673420738975E-3</v>
      </c>
      <c r="L51" s="32">
        <f t="shared" si="2"/>
        <v>7.3538194444444475E-3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4"/>
        <v>0</v>
      </c>
      <c r="Y51"/>
    </row>
    <row r="52" spans="1:25" x14ac:dyDescent="0.25">
      <c r="A52" s="21">
        <v>138</v>
      </c>
      <c r="B52" s="44">
        <v>49</v>
      </c>
      <c r="C52" s="47">
        <v>18</v>
      </c>
      <c r="D52" s="5" t="str">
        <f>VLOOKUP(A52,'04.kolo prezentácia'!$A$2:$G$128,2,FALSE)</f>
        <v>marian</v>
      </c>
      <c r="E52" s="5" t="str">
        <f>VLOOKUP(A52,'04.kolo prezentácia'!$A$2:$G$128,3,FALSE)</f>
        <v>vavrik</v>
      </c>
      <c r="F52" s="6" t="str">
        <f>CONCATENATE('04.kolo výsledky '!$D52," ",'04.kolo výsledky '!$E52)</f>
        <v>marian vavrik</v>
      </c>
      <c r="G52" s="6" t="str">
        <f>VLOOKUP(A52,'04.kolo prezentácia'!$A$2:$G$129,4,FALSE)</f>
        <v>dubnica nad vahom/ Ribe k.s.</v>
      </c>
      <c r="H52" s="30">
        <f>VLOOKUP(A52,'04.kolo prezentácia'!$A$2:$G$129,5,FALSE)</f>
        <v>1984</v>
      </c>
      <c r="I52" s="31" t="str">
        <f>VLOOKUP(A52,'04.kolo prezentácia'!$A$2:$G$129,7,FALSE)</f>
        <v>Muži B</v>
      </c>
      <c r="J52" s="32" t="str">
        <f>VLOOKUP('04.kolo výsledky '!$A52,'04.kolo stopky'!A:C,3,FALSE)</f>
        <v>00:40:40,22</v>
      </c>
      <c r="K52" s="32">
        <f t="shared" si="3"/>
        <v>3.3663035800997657E-3</v>
      </c>
      <c r="L52" s="32">
        <f t="shared" si="2"/>
        <v>7.4564814814814806E-3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4"/>
        <v>0</v>
      </c>
      <c r="Y52"/>
    </row>
    <row r="53" spans="1:25" x14ac:dyDescent="0.25">
      <c r="A53" s="21">
        <v>12</v>
      </c>
      <c r="B53" s="44">
        <v>50</v>
      </c>
      <c r="C53" s="54">
        <v>3</v>
      </c>
      <c r="D53" s="6" t="str">
        <f>VLOOKUP(A53,'04.kolo prezentácia'!$A$2:$G$128,2,FALSE)</f>
        <v>Peter</v>
      </c>
      <c r="E53" s="6" t="str">
        <f>VLOOKUP(A53,'04.kolo prezentácia'!$A$2:$G$128,3,FALSE)</f>
        <v>Hudák</v>
      </c>
      <c r="F53" s="6" t="str">
        <f>CONCATENATE('04.kolo výsledky '!$D53," ",'04.kolo výsledky '!$E53)</f>
        <v>Peter Hudák</v>
      </c>
      <c r="G53" s="6" t="str">
        <f>VLOOKUP(A53,'04.kolo prezentácia'!$A$2:$G$129,4,FALSE)</f>
        <v>Ďurikam Team Trenčín</v>
      </c>
      <c r="H53" s="30">
        <f>VLOOKUP(A53,'04.kolo prezentácia'!$A$2:$G$129,5,FALSE)</f>
        <v>1995</v>
      </c>
      <c r="I53" s="31" t="str">
        <f>VLOOKUP(A53,'04.kolo prezentácia'!$A$2:$G$129,7,FALSE)</f>
        <v>Muži A</v>
      </c>
      <c r="J53" s="32" t="str">
        <f>VLOOKUP('04.kolo výsledky '!$A53,'04.kolo stopky'!A:C,3,FALSE)</f>
        <v>00:41:06,17</v>
      </c>
      <c r="K53" s="32">
        <f t="shared" si="3"/>
        <v>3.4021018187436543E-3</v>
      </c>
      <c r="L53" s="32">
        <f t="shared" si="2"/>
        <v>7.7568287037037068E-3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4"/>
        <v>0</v>
      </c>
      <c r="Y53"/>
    </row>
    <row r="54" spans="1:25" x14ac:dyDescent="0.25">
      <c r="A54" s="21">
        <v>89</v>
      </c>
      <c r="B54" s="44">
        <v>51</v>
      </c>
      <c r="C54" s="61">
        <v>12</v>
      </c>
      <c r="D54" s="6" t="str">
        <f>VLOOKUP(A54,'04.kolo prezentácia'!$A$2:$G$128,2,FALSE)</f>
        <v>Miloš</v>
      </c>
      <c r="E54" s="6" t="str">
        <f>VLOOKUP(A54,'04.kolo prezentácia'!$A$2:$G$128,3,FALSE)</f>
        <v>Humera</v>
      </c>
      <c r="F54" s="6" t="str">
        <f>CONCATENATE('04.kolo výsledky '!$D54," ",'04.kolo výsledky '!$E54)</f>
        <v>Miloš Humera</v>
      </c>
      <c r="G54" s="6" t="str">
        <f>VLOOKUP(A54,'04.kolo prezentácia'!$A$2:$G$129,4,FALSE)</f>
        <v>Trenčín</v>
      </c>
      <c r="H54" s="30">
        <f>VLOOKUP(A54,'04.kolo prezentácia'!$A$2:$G$129,5,FALSE)</f>
        <v>1970</v>
      </c>
      <c r="I54" s="31" t="str">
        <f>VLOOKUP(A54,'04.kolo prezentácia'!$A$2:$G$129,7,FALSE)</f>
        <v>Muži C</v>
      </c>
      <c r="J54" s="32" t="str">
        <f>VLOOKUP('04.kolo výsledky '!$A54,'04.kolo stopky'!A:C,3,FALSE)</f>
        <v>00:41:17,83</v>
      </c>
      <c r="K54" s="32">
        <f t="shared" si="3"/>
        <v>3.4181868847393279E-3</v>
      </c>
      <c r="L54" s="32">
        <f t="shared" si="2"/>
        <v>7.8917824074074099E-3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x14ac:dyDescent="0.25">
      <c r="A55" s="21">
        <v>74</v>
      </c>
      <c r="B55" s="44">
        <v>52</v>
      </c>
      <c r="C55" s="44">
        <v>8</v>
      </c>
      <c r="D55" s="6" t="str">
        <f>VLOOKUP(A55,'04.kolo prezentácia'!$A$2:$G$128,2,FALSE)</f>
        <v>Ján</v>
      </c>
      <c r="E55" s="6" t="str">
        <f>VLOOKUP(A55,'04.kolo prezentácia'!$A$2:$G$128,3,FALSE)</f>
        <v>Polák</v>
      </c>
      <c r="F55" s="6" t="str">
        <f>CONCATENATE('04.kolo výsledky '!$D55," ",'04.kolo výsledky '!$E55)</f>
        <v>Ján Polák</v>
      </c>
      <c r="G55" s="6" t="str">
        <f>VLOOKUP(A55,'04.kolo prezentácia'!$A$2:$G$129,4,FALSE)</f>
        <v>Nova Dubnica</v>
      </c>
      <c r="H55" s="30">
        <f>VLOOKUP(A55,'04.kolo prezentácia'!$A$2:$G$129,5,FALSE)</f>
        <v>1964</v>
      </c>
      <c r="I55" s="31" t="str">
        <f>VLOOKUP(A55,'04.kolo prezentácia'!$A$2:$G$129,7,FALSE)</f>
        <v>Muži D</v>
      </c>
      <c r="J55" s="32" t="str">
        <f>VLOOKUP('04.kolo výsledky '!$A55,'04.kolo stopky'!A:C,3,FALSE)</f>
        <v>00:41:18,02</v>
      </c>
      <c r="K55" s="32">
        <f t="shared" si="3"/>
        <v>3.4184489913035802E-3</v>
      </c>
      <c r="L55" s="32">
        <f t="shared" si="2"/>
        <v>7.8939814814814845E-3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t="shared" ref="W55:W76" si="5">SUM(M55:V55)</f>
        <v>0</v>
      </c>
      <c r="Y55"/>
    </row>
    <row r="56" spans="1:25" x14ac:dyDescent="0.25">
      <c r="A56" s="21">
        <v>164</v>
      </c>
      <c r="B56" s="44">
        <v>53</v>
      </c>
      <c r="C56" s="47">
        <v>5</v>
      </c>
      <c r="D56" s="6" t="str">
        <f>VLOOKUP(A56,'04.kolo prezentácia'!$A$2:$G$128,2,FALSE)</f>
        <v>Natália</v>
      </c>
      <c r="E56" s="6" t="str">
        <f>VLOOKUP(A56,'04.kolo prezentácia'!$A$2:$G$128,3,FALSE)</f>
        <v>Bognerová</v>
      </c>
      <c r="F56" s="6" t="str">
        <f>CONCATENATE('04.kolo výsledky '!$D56," ",'04.kolo výsledky '!$E56)</f>
        <v>Natália Bognerová</v>
      </c>
      <c r="G56" s="6" t="str">
        <f>VLOOKUP(A56,'04.kolo prezentácia'!$A$2:$G$129,4,FALSE)</f>
        <v>Buď Lepší</v>
      </c>
      <c r="H56" s="30">
        <f>VLOOKUP(A56,'04.kolo prezentácia'!$A$2:$G$129,5,FALSE)</f>
        <v>1990</v>
      </c>
      <c r="I56" s="31" t="str">
        <f>VLOOKUP(A56,'04.kolo prezentácia'!$A$2:$G$129,7,FALSE)</f>
        <v>Ženy A</v>
      </c>
      <c r="J56" s="32" t="str">
        <f>VLOOKUP('04.kolo výsledky '!$A56,'04.kolo stopky'!A:C,3,FALSE)</f>
        <v>00:41:28,74</v>
      </c>
      <c r="K56" s="32">
        <f t="shared" ref="K56:K72" si="6">J56/$X$3</f>
        <v>3.4332373195603231E-3</v>
      </c>
      <c r="L56" s="32">
        <f t="shared" si="2"/>
        <v>8.018055555555556E-3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5"/>
        <v>0</v>
      </c>
      <c r="Y56"/>
    </row>
    <row r="57" spans="1:25" x14ac:dyDescent="0.25">
      <c r="A57" s="21">
        <v>91</v>
      </c>
      <c r="B57" s="44">
        <v>54</v>
      </c>
      <c r="C57" s="44">
        <v>9</v>
      </c>
      <c r="D57" s="6" t="str">
        <f>VLOOKUP(A57,'04.kolo prezentácia'!$A$2:$G$128,2,FALSE)</f>
        <v>Pavol</v>
      </c>
      <c r="E57" s="6" t="str">
        <f>VLOOKUP(A57,'04.kolo prezentácia'!$A$2:$G$128,3,FALSE)</f>
        <v>Balaščák</v>
      </c>
      <c r="F57" s="6" t="str">
        <f>CONCATENATE('04.kolo výsledky '!$D57," ",'04.kolo výsledky '!$E57)</f>
        <v>Pavol Balaščák</v>
      </c>
      <c r="G57" s="6" t="str">
        <f>VLOOKUP(A57,'04.kolo prezentácia'!$A$2:$G$129,4,FALSE)</f>
        <v>Trenčín</v>
      </c>
      <c r="H57" s="30">
        <f>VLOOKUP(A57,'04.kolo prezentácia'!$A$2:$G$129,5,FALSE)</f>
        <v>1964</v>
      </c>
      <c r="I57" s="31" t="str">
        <f>VLOOKUP(A57,'04.kolo prezentácia'!$A$2:$G$129,7,FALSE)</f>
        <v>Muži D</v>
      </c>
      <c r="J57" s="32" t="str">
        <f>VLOOKUP('04.kolo výsledky '!$A57,'04.kolo stopky'!A:C,3,FALSE)</f>
        <v>00:41:41,29</v>
      </c>
      <c r="K57" s="32">
        <f t="shared" si="6"/>
        <v>3.4505501478832826E-3</v>
      </c>
      <c r="L57" s="32">
        <f t="shared" si="2"/>
        <v>8.1633101851851866E-3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5"/>
        <v>0</v>
      </c>
      <c r="Y57"/>
    </row>
    <row r="58" spans="1:25" x14ac:dyDescent="0.25">
      <c r="A58" s="21">
        <v>76</v>
      </c>
      <c r="B58" s="44">
        <v>55</v>
      </c>
      <c r="C58" s="44">
        <v>10</v>
      </c>
      <c r="D58" s="6" t="str">
        <f>VLOOKUP(A58,'04.kolo prezentácia'!$A$2:$G$128,2,FALSE)</f>
        <v>Igor</v>
      </c>
      <c r="E58" s="6" t="str">
        <f>VLOOKUP(A58,'04.kolo prezentácia'!$A$2:$G$128,3,FALSE)</f>
        <v>Karas</v>
      </c>
      <c r="F58" s="6" t="str">
        <f>CONCATENATE('04.kolo výsledky '!$D58," ",'04.kolo výsledky '!$E58)</f>
        <v>Igor Karas</v>
      </c>
      <c r="G58" s="6" t="str">
        <f>VLOOKUP(A58,'04.kolo prezentácia'!$A$2:$G$129,4,FALSE)</f>
        <v>Dubnica nad Váhom</v>
      </c>
      <c r="H58" s="30">
        <f>VLOOKUP(A58,'04.kolo prezentácia'!$A$2:$G$129,5,FALSE)</f>
        <v>1960</v>
      </c>
      <c r="I58" s="31" t="str">
        <f>VLOOKUP(A58,'04.kolo prezentácia'!$A$2:$G$129,7,FALSE)</f>
        <v>Muži D</v>
      </c>
      <c r="J58" s="32" t="str">
        <f>VLOOKUP('04.kolo výsledky '!$A58,'04.kolo stopky'!A:C,3,FALSE)</f>
        <v>00:42:13,48</v>
      </c>
      <c r="K58" s="32">
        <f t="shared" si="6"/>
        <v>3.4949565179004985E-3</v>
      </c>
      <c r="L58" s="32">
        <f t="shared" si="2"/>
        <v>8.5358796296296294E-3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5"/>
        <v>0</v>
      </c>
      <c r="Y58"/>
    </row>
    <row r="59" spans="1:25" x14ac:dyDescent="0.25">
      <c r="A59" s="21">
        <v>110</v>
      </c>
      <c r="B59" s="44">
        <v>56</v>
      </c>
      <c r="C59" s="44">
        <v>6</v>
      </c>
      <c r="D59" s="6" t="str">
        <f>VLOOKUP(A59,'04.kolo prezentácia'!$A$2:$G$128,2,FALSE)</f>
        <v>Eva</v>
      </c>
      <c r="E59" s="6" t="str">
        <f>VLOOKUP(A59,'04.kolo prezentácia'!$A$2:$G$128,3,FALSE)</f>
        <v>Mareková</v>
      </c>
      <c r="F59" s="5" t="str">
        <f>CONCATENATE('04.kolo výsledky '!$D59," ",'04.kolo výsledky '!$E59)</f>
        <v>Eva Mareková</v>
      </c>
      <c r="G59" s="5" t="str">
        <f>VLOOKUP(A59,'04.kolo prezentácia'!$A$2:$G$129,4,FALSE)</f>
        <v>Soblahov</v>
      </c>
      <c r="H59" s="3">
        <f>VLOOKUP(A59,'04.kolo prezentácia'!$A$2:$G$129,5,FALSE)</f>
        <v>1982</v>
      </c>
      <c r="I59" s="56" t="str">
        <f>VLOOKUP(A59,'04.kolo prezentácia'!$A$2:$G$129,7,FALSE)</f>
        <v>Ženy A</v>
      </c>
      <c r="J59" s="57" t="str">
        <f>VLOOKUP('04.kolo výsledky '!$A59,'04.kolo stopky'!A:C,3,FALSE)</f>
        <v>00:42:13,62</v>
      </c>
      <c r="K59" s="57">
        <f t="shared" si="6"/>
        <v>3.4951496490531054E-3</v>
      </c>
      <c r="L59" s="57">
        <f t="shared" si="2"/>
        <v>8.5375E-3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5"/>
        <v>0</v>
      </c>
      <c r="Y59"/>
    </row>
    <row r="60" spans="1:25" x14ac:dyDescent="0.25">
      <c r="A60" s="21">
        <v>140</v>
      </c>
      <c r="B60" s="44">
        <v>57</v>
      </c>
      <c r="C60" s="47">
        <v>13</v>
      </c>
      <c r="D60" s="6" t="str">
        <f>VLOOKUP(A60,'04.kolo prezentácia'!$A$2:$G$128,2,FALSE)</f>
        <v>Juraj</v>
      </c>
      <c r="E60" s="6" t="str">
        <f>VLOOKUP(A60,'04.kolo prezentácia'!$A$2:$G$128,3,FALSE)</f>
        <v>Maláň</v>
      </c>
      <c r="F60" s="6" t="str">
        <f>CONCATENATE('04.kolo výsledky '!$D60," ",'04.kolo výsledky '!$E60)</f>
        <v>Juraj Maláň</v>
      </c>
      <c r="G60" s="6" t="str">
        <f>VLOOKUP(A60,'04.kolo prezentácia'!$A$2:$G$129,4,FALSE)</f>
        <v>Soblahov</v>
      </c>
      <c r="H60" s="30">
        <f>VLOOKUP(A60,'04.kolo prezentácia'!$A$2:$G$129,5,FALSE)</f>
        <v>1977</v>
      </c>
      <c r="I60" s="31" t="str">
        <f>VLOOKUP(A60,'04.kolo prezentácia'!$A$2:$G$129,7,FALSE)</f>
        <v>Muži C</v>
      </c>
      <c r="J60" s="32" t="str">
        <f>VLOOKUP('04.kolo výsledky '!$A60,'04.kolo stopky'!A:C,3,FALSE)</f>
        <v>00:42:42,06</v>
      </c>
      <c r="K60" s="32">
        <f t="shared" si="6"/>
        <v>3.5343828631969275E-3</v>
      </c>
      <c r="L60" s="32">
        <f t="shared" si="2"/>
        <v>8.8666666666666685E-3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5"/>
        <v>0</v>
      </c>
      <c r="Y60"/>
    </row>
    <row r="61" spans="1:25" x14ac:dyDescent="0.25">
      <c r="A61" s="21">
        <v>161</v>
      </c>
      <c r="B61" s="44">
        <v>58</v>
      </c>
      <c r="C61" s="61">
        <v>19</v>
      </c>
      <c r="D61" s="6" t="str">
        <f>VLOOKUP(A61,'04.kolo prezentácia'!$A$2:$G$128,2,FALSE)</f>
        <v>Rastislav</v>
      </c>
      <c r="E61" s="6" t="str">
        <f>VLOOKUP(A61,'04.kolo prezentácia'!$A$2:$G$128,3,FALSE)</f>
        <v>Dudáš</v>
      </c>
      <c r="F61" s="6" t="str">
        <f>CONCATENATE('04.kolo výsledky '!$D61," ",'04.kolo výsledky '!$E61)</f>
        <v>Rastislav Dudáš</v>
      </c>
      <c r="G61" s="6" t="str">
        <f>VLOOKUP(A61,'04.kolo prezentácia'!$A$2:$G$129,4,FALSE)</f>
        <v>Champion Club / Dubnica</v>
      </c>
      <c r="H61" s="30">
        <f>VLOOKUP(A61,'04.kolo prezentácia'!$A$2:$G$129,5,FALSE)</f>
        <v>1978</v>
      </c>
      <c r="I61" s="31" t="str">
        <f>VLOOKUP(A61,'04.kolo prezentácia'!$A$2:$G$129,7,FALSE)</f>
        <v>Muži B</v>
      </c>
      <c r="J61" s="32" t="str">
        <f>VLOOKUP('04.kolo výsledky '!$A61,'04.kolo stopky'!A:C,3,FALSE)</f>
        <v>00:42:49,64</v>
      </c>
      <c r="K61" s="32">
        <f t="shared" si="6"/>
        <v>3.5448395356023482E-3</v>
      </c>
      <c r="L61" s="32">
        <f t="shared" si="2"/>
        <v>8.9543981481481488E-3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5"/>
        <v>0</v>
      </c>
      <c r="Y61"/>
    </row>
    <row r="62" spans="1:25" x14ac:dyDescent="0.25">
      <c r="A62" s="21">
        <v>69</v>
      </c>
      <c r="B62" s="44">
        <v>59</v>
      </c>
      <c r="C62" s="47">
        <v>11</v>
      </c>
      <c r="D62" s="6" t="str">
        <f>VLOOKUP(A62,'04.kolo prezentácia'!$A$2:$G$128,2,FALSE)</f>
        <v>Roman</v>
      </c>
      <c r="E62" s="6" t="str">
        <f>VLOOKUP(A62,'04.kolo prezentácia'!$A$2:$G$128,3,FALSE)</f>
        <v>Škorvánek</v>
      </c>
      <c r="F62" s="5" t="str">
        <f>CONCATENATE('04.kolo výsledky '!$D62," ",'04.kolo výsledky '!$E62)</f>
        <v>Roman Škorvánek</v>
      </c>
      <c r="G62" s="5" t="str">
        <f>VLOOKUP(A62,'04.kolo prezentácia'!$A$2:$G$129,4,FALSE)</f>
        <v>TULÁK</v>
      </c>
      <c r="H62" s="3">
        <f>VLOOKUP(A62,'04.kolo prezentácia'!$A$2:$G$129,5,FALSE)</f>
        <v>1964</v>
      </c>
      <c r="I62" s="56" t="str">
        <f>VLOOKUP(A62,'04.kolo prezentácia'!$A$2:$G$129,7,FALSE)</f>
        <v>Muži D</v>
      </c>
      <c r="J62" s="57" t="str">
        <f>VLOOKUP('04.kolo výsledky '!$A62,'04.kolo stopky'!A:C,3,FALSE)</f>
        <v>00:42:51,01</v>
      </c>
      <c r="K62" s="57">
        <f t="shared" si="6"/>
        <v>3.5467294618814283E-3</v>
      </c>
      <c r="L62" s="57">
        <f t="shared" si="2"/>
        <v>8.9702546296296301E-3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5"/>
        <v>0</v>
      </c>
      <c r="Y62"/>
    </row>
    <row r="63" spans="1:25" x14ac:dyDescent="0.25">
      <c r="A63" s="21">
        <v>67</v>
      </c>
      <c r="B63" s="44">
        <v>60</v>
      </c>
      <c r="C63" s="61">
        <v>20</v>
      </c>
      <c r="D63" s="6" t="str">
        <f>VLOOKUP(A63,'04.kolo prezentácia'!$A$2:$G$128,2,FALSE)</f>
        <v>Marcel</v>
      </c>
      <c r="E63" s="6" t="str">
        <f>VLOOKUP(A63,'04.kolo prezentácia'!$A$2:$G$128,3,FALSE)</f>
        <v>Masarovič</v>
      </c>
      <c r="F63" s="6" t="str">
        <f>CONCATENATE('04.kolo výsledky '!$D63," ",'04.kolo výsledky '!$E63)</f>
        <v>Marcel Masarovič</v>
      </c>
      <c r="G63" s="6" t="str">
        <f>VLOOKUP(A63,'04.kolo prezentácia'!$A$2:$G$129,4,FALSE)</f>
        <v>Trenčín</v>
      </c>
      <c r="H63" s="30">
        <f>VLOOKUP(A63,'04.kolo prezentácia'!$A$2:$G$129,5,FALSE)</f>
        <v>1986</v>
      </c>
      <c r="I63" s="31" t="str">
        <f>VLOOKUP(A63,'04.kolo prezentácia'!$A$2:$G$129,7,FALSE)</f>
        <v>Muži B</v>
      </c>
      <c r="J63" s="32" t="str">
        <f>VLOOKUP('04.kolo výsledky '!$A63,'04.kolo stopky'!A:C,3,FALSE)</f>
        <v>00:43:03,97</v>
      </c>
      <c r="K63" s="32">
        <f t="shared" si="6"/>
        <v>3.564607888579879E-3</v>
      </c>
      <c r="L63" s="32">
        <f t="shared" si="2"/>
        <v>9.1202546296296309E-3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5"/>
        <v>0</v>
      </c>
      <c r="Y63"/>
    </row>
    <row r="64" spans="1:25" x14ac:dyDescent="0.25">
      <c r="A64" s="21">
        <v>108</v>
      </c>
      <c r="B64" s="44">
        <v>61</v>
      </c>
      <c r="C64" s="44">
        <v>21</v>
      </c>
      <c r="D64" s="6" t="str">
        <f>VLOOKUP(A64,'04.kolo prezentácia'!$A$2:$G$128,2,FALSE)</f>
        <v>Peter</v>
      </c>
      <c r="E64" s="6" t="str">
        <f>VLOOKUP(A64,'04.kolo prezentácia'!$A$2:$G$128,3,FALSE)</f>
        <v>Marcinát</v>
      </c>
      <c r="F64" s="6" t="str">
        <f>CONCATENATE('04.kolo výsledky '!$D64," ",'04.kolo výsledky '!$E64)</f>
        <v>Peter Marcinát</v>
      </c>
      <c r="G64" s="6" t="str">
        <f>VLOOKUP(A64,'04.kolo prezentácia'!$A$2:$G$129,4,FALSE)</f>
        <v>Trenčín</v>
      </c>
      <c r="H64" s="30">
        <f>VLOOKUP(A64,'04.kolo prezentácia'!$A$2:$G$129,5,FALSE)</f>
        <v>1986</v>
      </c>
      <c r="I64" s="31" t="str">
        <f>VLOOKUP(A64,'04.kolo prezentácia'!$A$2:$G$129,7,FALSE)</f>
        <v>Muži B</v>
      </c>
      <c r="J64" s="32" t="str">
        <f>VLOOKUP('04.kolo výsledky '!$A64,'04.kolo stopky'!A:C,3,FALSE)</f>
        <v>00:43:11,89</v>
      </c>
      <c r="K64" s="32">
        <f t="shared" si="6"/>
        <v>3.5755335937844874E-3</v>
      </c>
      <c r="L64" s="32">
        <f t="shared" si="2"/>
        <v>9.2119212962962979E-3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5"/>
        <v>0</v>
      </c>
      <c r="Y64"/>
    </row>
    <row r="65" spans="1:25" x14ac:dyDescent="0.25">
      <c r="A65" s="21">
        <v>57</v>
      </c>
      <c r="B65" s="44">
        <v>62</v>
      </c>
      <c r="C65" s="44">
        <v>22</v>
      </c>
      <c r="D65" s="6" t="str">
        <f>VLOOKUP(A65,'04.kolo prezentácia'!$A$2:$G$128,2,FALSE)</f>
        <v>Milan</v>
      </c>
      <c r="E65" s="6" t="str">
        <f>VLOOKUP(A65,'04.kolo prezentácia'!$A$2:$G$128,3,FALSE)</f>
        <v>Čipka</v>
      </c>
      <c r="F65" s="6" t="str">
        <f>CONCATENATE('04.kolo výsledky '!$D65," ",'04.kolo výsledky '!$E65)</f>
        <v>Milan Čipka</v>
      </c>
      <c r="G65" s="6" t="str">
        <f>VLOOKUP(A65,'04.kolo prezentácia'!$A$2:$G$129,4,FALSE)</f>
        <v>Trenčín</v>
      </c>
      <c r="H65" s="30">
        <f>VLOOKUP(A65,'04.kolo prezentácia'!$A$2:$G$129,5,FALSE)</f>
        <v>1984</v>
      </c>
      <c r="I65" s="31" t="str">
        <f>VLOOKUP(A65,'04.kolo prezentácia'!$A$2:$G$129,7,FALSE)</f>
        <v>Muži B</v>
      </c>
      <c r="J65" s="32" t="str">
        <f>VLOOKUP('04.kolo výsledky '!$A65,'04.kolo stopky'!A:C,3,FALSE)</f>
        <v>00:43:18,91</v>
      </c>
      <c r="K65" s="32">
        <f t="shared" si="6"/>
        <v>3.5852177415794813E-3</v>
      </c>
      <c r="L65" s="32">
        <f t="shared" si="2"/>
        <v>9.2931712962962959E-3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5"/>
        <v>0</v>
      </c>
      <c r="Y65"/>
    </row>
    <row r="66" spans="1:25" x14ac:dyDescent="0.25">
      <c r="A66" s="21">
        <v>51</v>
      </c>
      <c r="B66" s="44">
        <v>63</v>
      </c>
      <c r="C66" s="44">
        <v>5</v>
      </c>
      <c r="D66" s="6" t="str">
        <f>VLOOKUP(A66,'04.kolo prezentácia'!$A$2:$G$128,2,FALSE)</f>
        <v>Nikola</v>
      </c>
      <c r="E66" s="6" t="str">
        <f>VLOOKUP(A66,'04.kolo prezentácia'!$A$2:$G$128,3,FALSE)</f>
        <v>Sedláčková</v>
      </c>
      <c r="F66" s="6" t="str">
        <f>CONCATENATE('04.kolo výsledky '!$D66," ",'04.kolo výsledky '!$E66)</f>
        <v>Nikola Sedláčková</v>
      </c>
      <c r="G66" s="6" t="str">
        <f>VLOOKUP(A66,'04.kolo prezentácia'!$A$2:$G$129,4,FALSE)</f>
        <v>Trenčín</v>
      </c>
      <c r="H66" s="30">
        <f>VLOOKUP(A66,'04.kolo prezentácia'!$A$2:$G$129,5,FALSE)</f>
        <v>1979</v>
      </c>
      <c r="I66" s="31" t="str">
        <f>VLOOKUP(A66,'04.kolo prezentácia'!$A$2:$G$129,7,FALSE)</f>
        <v>Ženy B</v>
      </c>
      <c r="J66" s="32" t="str">
        <f>VLOOKUP('04.kolo výsledky '!$A66,'04.kolo stopky'!A:C,3,FALSE)</f>
        <v>00:43:20,47</v>
      </c>
      <c r="K66" s="32">
        <f t="shared" si="6"/>
        <v>3.5873697744228136E-3</v>
      </c>
      <c r="L66" s="32">
        <f t="shared" si="2"/>
        <v>9.3112268518518518E-3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5"/>
        <v>0</v>
      </c>
      <c r="Y66"/>
    </row>
    <row r="67" spans="1:25" x14ac:dyDescent="0.25">
      <c r="A67" s="21">
        <v>63</v>
      </c>
      <c r="B67" s="44">
        <v>64</v>
      </c>
      <c r="C67" s="44">
        <v>6</v>
      </c>
      <c r="D67" s="6" t="str">
        <f>VLOOKUP(A67,'04.kolo prezentácia'!$A$2:$G$128,2,FALSE)</f>
        <v>Alexandra</v>
      </c>
      <c r="E67" s="6" t="str">
        <f>VLOOKUP(A67,'04.kolo prezentácia'!$A$2:$G$128,3,FALSE)</f>
        <v>Guttmanová</v>
      </c>
      <c r="F67" s="5" t="str">
        <f>CONCATENATE('04.kolo výsledky '!$D67," ",'04.kolo výsledky '!$E67)</f>
        <v>Alexandra Guttmanová</v>
      </c>
      <c r="G67" s="5" t="str">
        <f>VLOOKUP(A67,'04.kolo prezentácia'!$A$2:$G$129,4,FALSE)</f>
        <v>Pezinok</v>
      </c>
      <c r="H67" s="3">
        <f>VLOOKUP(A67,'04.kolo prezentácia'!$A$2:$G$129,5,FALSE)</f>
        <v>1980</v>
      </c>
      <c r="I67" s="56" t="str">
        <f>VLOOKUP(A67,'04.kolo prezentácia'!$A$2:$G$129,7,FALSE)</f>
        <v>Ženy B</v>
      </c>
      <c r="J67" s="57" t="str">
        <f>VLOOKUP('04.kolo výsledky '!$A67,'04.kolo stopky'!A:C,3,FALSE)</f>
        <v>00:43:20,67</v>
      </c>
      <c r="K67" s="57">
        <f t="shared" si="6"/>
        <v>3.5876456760693945E-3</v>
      </c>
      <c r="L67" s="57">
        <f t="shared" si="2"/>
        <v>9.3135416666666679E-3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5"/>
        <v>0</v>
      </c>
      <c r="Y67"/>
    </row>
    <row r="68" spans="1:25" x14ac:dyDescent="0.25">
      <c r="A68" s="21">
        <v>71</v>
      </c>
      <c r="B68" s="44">
        <v>65</v>
      </c>
      <c r="C68" s="44">
        <v>12</v>
      </c>
      <c r="D68" s="6" t="str">
        <f>VLOOKUP(A68,'04.kolo prezentácia'!$A$2:$G$128,2,FALSE)</f>
        <v>Peter</v>
      </c>
      <c r="E68" s="6" t="str">
        <f>VLOOKUP(A68,'04.kolo prezentácia'!$A$2:$G$128,3,FALSE)</f>
        <v>Vazovan</v>
      </c>
      <c r="F68" s="5" t="str">
        <f>CONCATENATE('04.kolo výsledky '!$D68," ",'04.kolo výsledky '!$E68)</f>
        <v>Peter Vazovan</v>
      </c>
      <c r="G68" s="5" t="str">
        <f>VLOOKUP(A68,'04.kolo prezentácia'!$A$2:$G$129,4,FALSE)</f>
        <v>Nitra Zajo Bojo</v>
      </c>
      <c r="H68" s="3">
        <f>VLOOKUP(A68,'04.kolo prezentácia'!$A$2:$G$129,5,FALSE)</f>
        <v>1964</v>
      </c>
      <c r="I68" s="56" t="str">
        <f>VLOOKUP(A68,'04.kolo prezentácia'!$A$2:$G$129,7,FALSE)</f>
        <v>Muži D</v>
      </c>
      <c r="J68" s="57" t="str">
        <f>VLOOKUP('04.kolo výsledky '!$A68,'04.kolo stopky'!A:C,3,FALSE)</f>
        <v>00:43:25,83</v>
      </c>
      <c r="K68" s="57">
        <f t="shared" si="6"/>
        <v>3.5947639385511855E-3</v>
      </c>
      <c r="L68" s="57">
        <f t="shared" si="2"/>
        <v>9.3732638888888928E-3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5"/>
        <v>0</v>
      </c>
      <c r="Y68"/>
    </row>
    <row r="69" spans="1:25" x14ac:dyDescent="0.25">
      <c r="A69" s="21">
        <v>150</v>
      </c>
      <c r="B69" s="44">
        <v>66</v>
      </c>
      <c r="C69" s="44">
        <v>14</v>
      </c>
      <c r="D69" s="6" t="str">
        <f>VLOOKUP(A69,'04.kolo prezentácia'!$A$2:$G$128,2,FALSE)</f>
        <v>Juraj</v>
      </c>
      <c r="E69" s="6" t="str">
        <f>VLOOKUP(A69,'04.kolo prezentácia'!$A$2:$G$128,3,FALSE)</f>
        <v>Pánis</v>
      </c>
      <c r="F69" s="6" t="str">
        <f>CONCATENATE('04.kolo výsledky '!$D69," ",'04.kolo výsledky '!$E69)</f>
        <v>Juraj Pánis</v>
      </c>
      <c r="G69" s="6" t="str">
        <f>VLOOKUP(A69,'04.kolo prezentácia'!$A$2:$G$129,4,FALSE)</f>
        <v>Hámrani</v>
      </c>
      <c r="H69" s="30">
        <f>VLOOKUP(A69,'04.kolo prezentácia'!$A$2:$G$129,5,FALSE)</f>
        <v>1976</v>
      </c>
      <c r="I69" s="31" t="str">
        <f>VLOOKUP(A69,'04.kolo prezentácia'!$A$2:$G$129,7,FALSE)</f>
        <v>Muži C</v>
      </c>
      <c r="J69" s="32" t="str">
        <f>VLOOKUP('04.kolo výsledky '!$A69,'04.kolo stopky'!A:C,3,FALSE)</f>
        <v>00:43:34,52</v>
      </c>
      <c r="K69" s="32">
        <f t="shared" si="6"/>
        <v>3.6067518650951306E-3</v>
      </c>
      <c r="L69" s="32">
        <f t="shared" ref="L69:L77" si="7">J69-$Y$3</f>
        <v>9.4738425925925927E-3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5"/>
        <v>0</v>
      </c>
      <c r="Y69"/>
    </row>
    <row r="70" spans="1:25" x14ac:dyDescent="0.25">
      <c r="A70" s="21">
        <v>18</v>
      </c>
      <c r="B70" s="44">
        <v>67</v>
      </c>
      <c r="C70" s="44">
        <v>13</v>
      </c>
      <c r="D70" s="6" t="str">
        <f>VLOOKUP(A70,'04.kolo prezentácia'!$A$2:$G$128,2,FALSE)</f>
        <v>miro</v>
      </c>
      <c r="E70" s="6" t="str">
        <f>VLOOKUP(A70,'04.kolo prezentácia'!$A$2:$G$128,3,FALSE)</f>
        <v>ilavsky st</v>
      </c>
      <c r="F70" s="6" t="str">
        <f>CONCATENATE('04.kolo výsledky '!$D70," ",'04.kolo výsledky '!$E70)</f>
        <v>miro ilavsky st</v>
      </c>
      <c r="G70" s="6" t="str">
        <f>VLOOKUP(A70,'04.kolo prezentácia'!$A$2:$G$129,4,FALSE)</f>
        <v>Best running team / Dubnica</v>
      </c>
      <c r="H70" s="30">
        <f>VLOOKUP(A70,'04.kolo prezentácia'!$A$2:$G$129,5,FALSE)</f>
        <v>1963</v>
      </c>
      <c r="I70" s="31" t="str">
        <f>VLOOKUP(A70,'04.kolo prezentácia'!$A$2:$G$129,7,FALSE)</f>
        <v>Muži D</v>
      </c>
      <c r="J70" s="32" t="str">
        <f>VLOOKUP('04.kolo výsledky '!$A70,'04.kolo stopky'!A:C,3,FALSE)</f>
        <v>00:43:38,71</v>
      </c>
      <c r="K70" s="32">
        <f t="shared" si="6"/>
        <v>3.6125320045910033E-3</v>
      </c>
      <c r="L70" s="32">
        <f t="shared" si="7"/>
        <v>9.5223379629629651E-3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5"/>
        <v>0</v>
      </c>
      <c r="Y70"/>
    </row>
    <row r="71" spans="1:25" x14ac:dyDescent="0.25">
      <c r="A71" s="21">
        <v>27</v>
      </c>
      <c r="B71" s="44">
        <v>68</v>
      </c>
      <c r="C71" s="44">
        <v>7</v>
      </c>
      <c r="D71" s="6" t="str">
        <f>VLOOKUP(A71,'04.kolo prezentácia'!$A$2:$G$128,2,FALSE)</f>
        <v>Sylvia</v>
      </c>
      <c r="E71" s="6" t="str">
        <f>VLOOKUP(A71,'04.kolo prezentácia'!$A$2:$G$128,3,FALSE)</f>
        <v>Kňažková</v>
      </c>
      <c r="F71" s="5" t="str">
        <f>CONCATENATE('04.kolo výsledky '!$D71," ",'04.kolo výsledky '!$E71)</f>
        <v>Sylvia Kňažková</v>
      </c>
      <c r="G71" s="5" t="str">
        <f>VLOOKUP(A71,'04.kolo prezentácia'!$A$2:$G$129,4,FALSE)</f>
        <v>Trenčianska Teplá</v>
      </c>
      <c r="H71" s="3">
        <f>VLOOKUP(A71,'04.kolo prezentácia'!$A$2:$G$129,5,FALSE)</f>
        <v>1976</v>
      </c>
      <c r="I71" s="56" t="str">
        <f>VLOOKUP(A71,'04.kolo prezentácia'!$A$2:$G$129,7,FALSE)</f>
        <v>Ženy B</v>
      </c>
      <c r="J71" s="57" t="str">
        <f>VLOOKUP('04.kolo výsledky '!$A71,'04.kolo stopky'!A:C,3,FALSE)</f>
        <v>00:43:49,86</v>
      </c>
      <c r="K71" s="57">
        <f t="shared" si="6"/>
        <v>3.6279135213878955E-3</v>
      </c>
      <c r="L71" s="57">
        <f t="shared" si="7"/>
        <v>9.6513888888888899E-3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5"/>
        <v>0</v>
      </c>
      <c r="Y71"/>
    </row>
    <row r="72" spans="1:25" x14ac:dyDescent="0.25">
      <c r="A72" s="21">
        <v>156</v>
      </c>
      <c r="B72" s="44">
        <v>69</v>
      </c>
      <c r="C72" s="44">
        <v>23</v>
      </c>
      <c r="D72" s="6" t="str">
        <f>VLOOKUP(A72,'04.kolo prezentácia'!$A$2:$G$128,2,FALSE)</f>
        <v>Martin</v>
      </c>
      <c r="E72" s="6" t="str">
        <f>VLOOKUP(A72,'04.kolo prezentácia'!$A$2:$G$128,3,FALSE)</f>
        <v>Mačík</v>
      </c>
      <c r="F72" s="6" t="str">
        <f>CONCATENATE('04.kolo výsledky '!$D72," ",'04.kolo výsledky '!$E72)</f>
        <v>Martin Mačík</v>
      </c>
      <c r="G72" s="6" t="str">
        <f>VLOOKUP(A72,'04.kolo prezentácia'!$A$2:$G$129,4,FALSE)</f>
        <v>Trenčín</v>
      </c>
      <c r="H72" s="30">
        <f>VLOOKUP(A72,'04.kolo prezentácia'!$A$2:$G$129,5,FALSE)</f>
        <v>1986</v>
      </c>
      <c r="I72" s="31" t="str">
        <f>VLOOKUP(A72,'04.kolo prezentácia'!$A$2:$G$129,7,FALSE)</f>
        <v>Muži B</v>
      </c>
      <c r="J72" s="32" t="str">
        <f>VLOOKUP('04.kolo výsledky '!$A72,'04.kolo stopky'!A:C,3,FALSE)</f>
        <v>00:44:11,54</v>
      </c>
      <c r="K72" s="32">
        <f t="shared" si="6"/>
        <v>3.6578212598772785E-3</v>
      </c>
      <c r="L72" s="32">
        <f t="shared" si="7"/>
        <v>9.9023148148148152E-3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5"/>
        <v>0</v>
      </c>
      <c r="Y72"/>
    </row>
    <row r="73" spans="1:25" x14ac:dyDescent="0.25">
      <c r="A73" s="21">
        <v>68</v>
      </c>
      <c r="B73" s="44">
        <v>70</v>
      </c>
      <c r="C73" s="44">
        <v>4</v>
      </c>
      <c r="D73" s="6" t="str">
        <f>VLOOKUP(A73,'04.kolo prezentácia'!$A$2:$G$128,2,FALSE)</f>
        <v>Vladimír</v>
      </c>
      <c r="E73" s="6" t="str">
        <f>VLOOKUP(A73,'04.kolo prezentácia'!$A$2:$G$128,3,FALSE)</f>
        <v>Kovalčík</v>
      </c>
      <c r="F73" s="5" t="str">
        <f>CONCATENATE('04.kolo výsledky '!$D73," ",'04.kolo výsledky '!$E73)</f>
        <v>Vladimír Kovalčík</v>
      </c>
      <c r="G73" s="5" t="str">
        <f>VLOOKUP(A73,'04.kolo prezentácia'!$A$2:$G$129,4,FALSE)</f>
        <v>Trenčín</v>
      </c>
      <c r="H73" s="3">
        <f>VLOOKUP(A73,'04.kolo prezentácia'!$A$2:$G$129,5,FALSE)</f>
        <v>1951</v>
      </c>
      <c r="I73" s="56" t="str">
        <f>VLOOKUP(A73,'04.kolo prezentácia'!$A$2:$G$129,7,FALSE)</f>
        <v>Muži E</v>
      </c>
      <c r="J73" s="57" t="str">
        <f>VLOOKUP('04.kolo výsledky '!$A73,'04.kolo stopky'!A:C,3,FALSE)</f>
        <v>00:44:27,20</v>
      </c>
      <c r="K73" s="57">
        <f>J73/$X$3</f>
        <v>3.679424358804573E-3</v>
      </c>
      <c r="L73" s="57">
        <f t="shared" si="7"/>
        <v>1.0083564814814816E-2</v>
      </c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5"/>
        <v>0</v>
      </c>
      <c r="Y73"/>
    </row>
    <row r="74" spans="1:25" x14ac:dyDescent="0.25">
      <c r="A74" s="21">
        <v>169</v>
      </c>
      <c r="B74" s="44">
        <v>71</v>
      </c>
      <c r="C74" s="44">
        <v>7</v>
      </c>
      <c r="D74" s="6" t="str">
        <f>VLOOKUP(A74,'04.kolo prezentácia'!$A$2:$G$128,2,FALSE)</f>
        <v>Martina</v>
      </c>
      <c r="E74" s="6" t="str">
        <f>VLOOKUP(A74,'04.kolo prezentácia'!$A$2:$G$128,3,FALSE)</f>
        <v>Melkovičová</v>
      </c>
      <c r="F74" s="6" t="str">
        <f>CONCATENATE('04.kolo výsledky '!$D74," ",'04.kolo výsledky '!$E74)</f>
        <v>Martina Melkovičová</v>
      </c>
      <c r="G74" s="6" t="str">
        <f>VLOOKUP(A74,'04.kolo prezentácia'!$A$2:$G$129,4,FALSE)</f>
        <v>Buď Lepší</v>
      </c>
      <c r="H74" s="30">
        <f>VLOOKUP(A74,'04.kolo prezentácia'!$A$2:$G$129,5,FALSE)</f>
        <v>1982</v>
      </c>
      <c r="I74" s="31" t="str">
        <f>VLOOKUP(A74,'04.kolo prezentácia'!$A$2:$G$129,7,FALSE)</f>
        <v>Ženy A</v>
      </c>
      <c r="J74" s="32" t="str">
        <f>VLOOKUP('04.kolo výsledky '!$A74,'04.kolo stopky'!A:C,3,FALSE)</f>
        <v>00:44:49,07</v>
      </c>
      <c r="K74" s="32">
        <f>J74/$X$3</f>
        <v>3.7095942038582086E-3</v>
      </c>
      <c r="L74" s="32">
        <f t="shared" si="7"/>
        <v>1.0336689814814816E-2</v>
      </c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5"/>
        <v>0</v>
      </c>
      <c r="Y74"/>
    </row>
    <row r="75" spans="1:25" x14ac:dyDescent="0.25">
      <c r="A75" s="21">
        <v>42</v>
      </c>
      <c r="B75" s="44">
        <v>72</v>
      </c>
      <c r="C75" s="44">
        <v>24</v>
      </c>
      <c r="D75" s="6" t="str">
        <f>VLOOKUP(A75,'04.kolo prezentácia'!$A$2:$G$128,2,FALSE)</f>
        <v>Michal</v>
      </c>
      <c r="E75" s="6" t="str">
        <f>VLOOKUP(A75,'04.kolo prezentácia'!$A$2:$G$128,3,FALSE)</f>
        <v>Vrábel</v>
      </c>
      <c r="F75" s="6" t="str">
        <f>CONCATENATE('04.kolo výsledky '!$D75," ",'04.kolo výsledky '!$E75)</f>
        <v>Michal Vrábel</v>
      </c>
      <c r="G75" s="6" t="str">
        <f>VLOOKUP(A75,'04.kolo prezentácia'!$A$2:$G$129,4,FALSE)</f>
        <v>Dubnica nad Váhom</v>
      </c>
      <c r="H75" s="30">
        <f>VLOOKUP(A75,'04.kolo prezentácia'!$A$2:$G$129,5,FALSE)</f>
        <v>1978</v>
      </c>
      <c r="I75" s="31" t="str">
        <f>VLOOKUP(A75,'04.kolo prezentácia'!$A$2:$G$129,7,FALSE)</f>
        <v>Muži B</v>
      </c>
      <c r="J75" s="32" t="str">
        <f>VLOOKUP('04.kolo výsledky '!$A75,'04.kolo stopky'!A:C,3,FALSE)</f>
        <v>00:45:01,58</v>
      </c>
      <c r="K75" s="32">
        <f>J75/$X$3</f>
        <v>3.7268518518518519E-3</v>
      </c>
      <c r="L75" s="32">
        <f t="shared" si="7"/>
        <v>1.0481481481481484E-2</v>
      </c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5"/>
        <v>0</v>
      </c>
      <c r="Y75"/>
    </row>
    <row r="76" spans="1:25" x14ac:dyDescent="0.25">
      <c r="A76" s="21">
        <v>52</v>
      </c>
      <c r="B76" s="44">
        <v>73</v>
      </c>
      <c r="C76" s="44">
        <v>8</v>
      </c>
      <c r="D76" s="6" t="str">
        <f>VLOOKUP(A76,'04.kolo prezentácia'!$A$2:$G$128,2,FALSE)</f>
        <v>Blanka</v>
      </c>
      <c r="E76" s="6" t="str">
        <f>VLOOKUP(A76,'04.kolo prezentácia'!$A$2:$G$128,3,FALSE)</f>
        <v>Balaščáková</v>
      </c>
      <c r="F76" s="6" t="str">
        <f>CONCATENATE('04.kolo výsledky '!$D76," ",'04.kolo výsledky '!$E76)</f>
        <v>Blanka Balaščáková</v>
      </c>
      <c r="G76" s="6" t="str">
        <f>VLOOKUP(A76,'04.kolo prezentácia'!$A$2:$G$129,4,FALSE)</f>
        <v>GEKONsport / Trenčín</v>
      </c>
      <c r="H76" s="30">
        <f>VLOOKUP(A76,'04.kolo prezentácia'!$A$2:$G$129,5,FALSE)</f>
        <v>1966</v>
      </c>
      <c r="I76" s="31" t="str">
        <f>VLOOKUP(A76,'04.kolo prezentácia'!$A$2:$G$129,7,FALSE)</f>
        <v>Ženy B</v>
      </c>
      <c r="J76" s="32" t="str">
        <f>VLOOKUP('04.kolo výsledky '!$A76,'04.kolo stopky'!A:C,3,FALSE)</f>
        <v>00:45:14,16</v>
      </c>
      <c r="K76" s="32">
        <f>J76/$X$3</f>
        <v>3.7442060654217981E-3</v>
      </c>
      <c r="L76" s="32">
        <f t="shared" si="7"/>
        <v>1.0627083333333332E-2</v>
      </c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5"/>
        <v>0</v>
      </c>
      <c r="Y76"/>
    </row>
    <row r="77" spans="1:25" x14ac:dyDescent="0.25">
      <c r="A77" s="21">
        <v>136</v>
      </c>
      <c r="B77" s="44">
        <v>74</v>
      </c>
      <c r="C77" s="44">
        <v>8</v>
      </c>
      <c r="D77" s="6" t="str">
        <f>VLOOKUP(A77,'04.kolo prezentácia'!$A$2:$G$128,2,FALSE)</f>
        <v>Tereza</v>
      </c>
      <c r="E77" s="6" t="str">
        <f>VLOOKUP(A77,'04.kolo prezentácia'!$A$2:$G$128,3,FALSE)</f>
        <v>Ďuráčiová</v>
      </c>
      <c r="F77" s="5" t="str">
        <f>CONCATENATE('04.kolo výsledky '!$D77," ",'04.kolo výsledky '!$E77)</f>
        <v>Tereza Ďuráčiová</v>
      </c>
      <c r="G77" s="5" t="str">
        <f>VLOOKUP(A77,'04.kolo prezentácia'!$A$2:$G$129,4,FALSE)</f>
        <v>Soblahov</v>
      </c>
      <c r="H77" s="3">
        <f>VLOOKUP(A77,'04.kolo prezentácia'!$A$2:$G$129,5,FALSE)</f>
        <v>1993</v>
      </c>
      <c r="I77" s="56" t="str">
        <f>VLOOKUP(A77,'04.kolo prezentácia'!$A$2:$G$129,7,FALSE)</f>
        <v>Ženy A</v>
      </c>
      <c r="J77" s="57" t="str">
        <f>VLOOKUP('04.kolo výsledky '!$A77,'04.kolo stopky'!A:C,3,FALSE)</f>
        <v>00:45:15,05</v>
      </c>
      <c r="K77" s="57">
        <f>J77/$X$3</f>
        <v>3.7454338277490831E-3</v>
      </c>
      <c r="L77" s="57">
        <f t="shared" si="7"/>
        <v>1.0637384259259256E-2</v>
      </c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t="shared" ref="W77:W102" si="8">SUM(M77:V77)</f>
        <v>0</v>
      </c>
      <c r="Y77"/>
    </row>
    <row r="78" spans="1:25" x14ac:dyDescent="0.25">
      <c r="A78" s="21">
        <v>92</v>
      </c>
      <c r="B78" s="44">
        <v>75</v>
      </c>
      <c r="C78" s="44">
        <v>9</v>
      </c>
      <c r="D78" s="6" t="str">
        <f>VLOOKUP(A78,'04.kolo prezentácia'!$A$2:$G$128,2,FALSE)</f>
        <v>Michaela</v>
      </c>
      <c r="E78" s="6" t="str">
        <f>VLOOKUP(A78,'04.kolo prezentácia'!$A$2:$G$128,3,FALSE)</f>
        <v>Žilková</v>
      </c>
      <c r="F78" s="5" t="str">
        <f>CONCATENATE('04.kolo výsledky '!$D78," ",'04.kolo výsledky '!$E78)</f>
        <v>Michaela Žilková</v>
      </c>
      <c r="G78" s="5" t="str">
        <f>VLOOKUP(A78,'04.kolo prezentácia'!$A$2:$G$129,4,FALSE)</f>
        <v>Dubnica nad Váhom</v>
      </c>
      <c r="H78" s="3">
        <f>VLOOKUP(A78,'04.kolo prezentácia'!$A$2:$G$129,5,FALSE)</f>
        <v>1972</v>
      </c>
      <c r="I78" s="56" t="str">
        <f>VLOOKUP(A78,'04.kolo prezentácia'!$A$2:$G$129,7,FALSE)</f>
        <v>Ženy B</v>
      </c>
      <c r="J78" s="57" t="str">
        <f>VLOOKUP('04.kolo výsledky '!$A78,'04.kolo stopky'!A:C,3,FALSE)</f>
        <v>00:45:32,67</v>
      </c>
      <c r="K78" s="57">
        <f t="shared" ref="K78:K108" si="9">J78/$X$3</f>
        <v>3.7697407628128721E-3</v>
      </c>
      <c r="L78" s="57">
        <f t="shared" ref="L78:L108" si="10">J78-$Y$3</f>
        <v>1.0841319444444445E-2</v>
      </c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8"/>
        <v>0</v>
      </c>
      <c r="Y78"/>
    </row>
    <row r="79" spans="1:25" x14ac:dyDescent="0.25">
      <c r="A79" s="21">
        <v>66</v>
      </c>
      <c r="B79" s="44">
        <v>76</v>
      </c>
      <c r="C79" s="44">
        <v>25</v>
      </c>
      <c r="D79" s="6" t="str">
        <f>VLOOKUP(A79,'04.kolo prezentácia'!$A$2:$G$128,2,FALSE)</f>
        <v>Augistín</v>
      </c>
      <c r="E79" s="6" t="str">
        <f>VLOOKUP(A79,'04.kolo prezentácia'!$A$2:$G$128,3,FALSE)</f>
        <v>Zubo</v>
      </c>
      <c r="F79" s="5" t="str">
        <f>CONCATENATE('04.kolo výsledky '!$D79," ",'04.kolo výsledky '!$E79)</f>
        <v>Augistín Zubo</v>
      </c>
      <c r="G79" s="5" t="str">
        <f>VLOOKUP(A79,'04.kolo prezentácia'!$A$2:$G$129,4,FALSE)</f>
        <v>Borčice</v>
      </c>
      <c r="H79" s="3">
        <f>VLOOKUP(A79,'04.kolo prezentácia'!$A$2:$G$129,5,FALSE)</f>
        <v>1983</v>
      </c>
      <c r="I79" s="56" t="str">
        <f>VLOOKUP(A79,'04.kolo prezentácia'!$A$2:$G$129,7,FALSE)</f>
        <v>Muži B</v>
      </c>
      <c r="J79" s="57" t="str">
        <f>VLOOKUP('04.kolo výsledky '!$A79,'04.kolo stopky'!A:C,3,FALSE)</f>
        <v>00:45:32,92</v>
      </c>
      <c r="K79" s="57">
        <f t="shared" si="9"/>
        <v>3.7700856398710991E-3</v>
      </c>
      <c r="L79" s="57">
        <f t="shared" si="10"/>
        <v>1.0844212962962969E-2</v>
      </c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8"/>
        <v>0</v>
      </c>
      <c r="Y79"/>
    </row>
    <row r="80" spans="1:25" x14ac:dyDescent="0.25">
      <c r="A80" s="21">
        <v>134</v>
      </c>
      <c r="B80" s="44">
        <v>77</v>
      </c>
      <c r="C80" s="44">
        <v>10</v>
      </c>
      <c r="D80" s="6" t="str">
        <f>VLOOKUP(A80,'04.kolo prezentácia'!$A$2:$G$128,2,FALSE)</f>
        <v>Miroslava</v>
      </c>
      <c r="E80" s="6" t="str">
        <f>VLOOKUP(A80,'04.kolo prezentácia'!$A$2:$G$128,3,FALSE)</f>
        <v>VERTIGAČ</v>
      </c>
      <c r="F80" s="5" t="str">
        <f>CONCATENATE('04.kolo výsledky '!$D80," ",'04.kolo výsledky '!$E80)</f>
        <v>Miroslava VERTIGAČ</v>
      </c>
      <c r="G80" s="5" t="str">
        <f>VLOOKUP(A80,'04.kolo prezentácia'!$A$2:$G$129,4,FALSE)</f>
        <v>Bez me na</v>
      </c>
      <c r="H80" s="3">
        <f>VLOOKUP(A80,'04.kolo prezentácia'!$A$2:$G$129,5,FALSE)</f>
        <v>1978</v>
      </c>
      <c r="I80" s="56" t="str">
        <f>VLOOKUP(A80,'04.kolo prezentácia'!$A$2:$G$129,7,FALSE)</f>
        <v>Ženy B</v>
      </c>
      <c r="J80" s="57" t="str">
        <f>VLOOKUP('04.kolo výsledky '!$A80,'04.kolo stopky'!A:C,3,FALSE)</f>
        <v>00:45:51,68</v>
      </c>
      <c r="K80" s="57">
        <f t="shared" si="9"/>
        <v>3.7959652143203988E-3</v>
      </c>
      <c r="L80" s="57">
        <f t="shared" si="10"/>
        <v>1.1061342592592591E-2</v>
      </c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8"/>
        <v>0</v>
      </c>
      <c r="Y80"/>
    </row>
    <row r="81" spans="1:25" x14ac:dyDescent="0.25">
      <c r="A81" s="21">
        <v>37</v>
      </c>
      <c r="B81" s="44">
        <v>78</v>
      </c>
      <c r="C81" s="44">
        <v>15</v>
      </c>
      <c r="D81" s="6" t="str">
        <f>VLOOKUP(A81,'04.kolo prezentácia'!$A$2:$G$128,2,FALSE)</f>
        <v>Vratislav</v>
      </c>
      <c r="E81" s="6" t="str">
        <f>VLOOKUP(A81,'04.kolo prezentácia'!$A$2:$G$128,3,FALSE)</f>
        <v>Čelko</v>
      </c>
      <c r="F81" s="5" t="str">
        <f>CONCATENATE('04.kolo výsledky '!$D81," ",'04.kolo výsledky '!$E81)</f>
        <v>Vratislav Čelko</v>
      </c>
      <c r="G81" s="5" t="str">
        <f>VLOOKUP(A81,'04.kolo prezentácia'!$A$2:$G$129,4,FALSE)</f>
        <v>Dubnica nad Váhom</v>
      </c>
      <c r="H81" s="3">
        <f>VLOOKUP(A81,'04.kolo prezentácia'!$A$2:$G$129,5,FALSE)</f>
        <v>1977</v>
      </c>
      <c r="I81" s="56" t="str">
        <f>VLOOKUP(A81,'04.kolo prezentácia'!$A$2:$G$129,7,FALSE)</f>
        <v>Muži C</v>
      </c>
      <c r="J81" s="57" t="str">
        <f>VLOOKUP('04.kolo výsledky '!$A81,'04.kolo stopky'!A:C,3,FALSE)</f>
        <v>00:46:04,05</v>
      </c>
      <c r="K81" s="57">
        <f t="shared" si="9"/>
        <v>3.813029731161436E-3</v>
      </c>
      <c r="L81" s="57">
        <f t="shared" si="10"/>
        <v>1.1204513888888896E-2</v>
      </c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8"/>
        <v>0</v>
      </c>
      <c r="Y81"/>
    </row>
    <row r="82" spans="1:25" x14ac:dyDescent="0.25">
      <c r="A82" s="21">
        <v>99</v>
      </c>
      <c r="B82" s="44">
        <v>79</v>
      </c>
      <c r="C82" s="44">
        <v>16</v>
      </c>
      <c r="D82" s="6" t="str">
        <f>VLOOKUP(A82,'04.kolo prezentácia'!$A$2:$G$128,2,FALSE)</f>
        <v>Pavel</v>
      </c>
      <c r="E82" s="6" t="str">
        <f>VLOOKUP(A82,'04.kolo prezentácia'!$A$2:$G$128,3,FALSE)</f>
        <v>Trúchly</v>
      </c>
      <c r="F82" s="5" t="str">
        <f>CONCATENATE('04.kolo výsledky '!$D82," ",'04.kolo výsledky '!$E82)</f>
        <v>Pavel Trúchly</v>
      </c>
      <c r="G82" s="5" t="str">
        <f>VLOOKUP(A82,'04.kolo prezentácia'!$A$2:$G$129,4,FALSE)</f>
        <v>Trenčín</v>
      </c>
      <c r="H82" s="3">
        <f>VLOOKUP(A82,'04.kolo prezentácia'!$A$2:$G$129,5,FALSE)</f>
        <v>1977</v>
      </c>
      <c r="I82" s="56" t="str">
        <f>VLOOKUP(A82,'04.kolo prezentácia'!$A$2:$G$129,7,FALSE)</f>
        <v>Muži C</v>
      </c>
      <c r="J82" s="57" t="str">
        <f>VLOOKUP('04.kolo výsledky '!$A82,'04.kolo stopky'!A:C,3,FALSE)</f>
        <v>00:46:18,24</v>
      </c>
      <c r="K82" s="57">
        <f t="shared" si="9"/>
        <v>3.832604952986359E-3</v>
      </c>
      <c r="L82" s="57">
        <f t="shared" si="10"/>
        <v>1.136875E-2</v>
      </c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8"/>
        <v>0</v>
      </c>
      <c r="Y82"/>
    </row>
    <row r="83" spans="1:25" x14ac:dyDescent="0.25">
      <c r="A83" s="21">
        <v>55</v>
      </c>
      <c r="B83" s="44">
        <v>80</v>
      </c>
      <c r="C83" s="44">
        <v>9</v>
      </c>
      <c r="D83" s="6" t="str">
        <f>VLOOKUP(A83,'04.kolo prezentácia'!$A$2:$G$128,2,FALSE)</f>
        <v>Lucia</v>
      </c>
      <c r="E83" s="6" t="str">
        <f>VLOOKUP(A83,'04.kolo prezentácia'!$A$2:$G$128,3,FALSE)</f>
        <v>Šírová</v>
      </c>
      <c r="F83" s="5" t="str">
        <f>CONCATENATE('04.kolo výsledky '!$D83," ",'04.kolo výsledky '!$E83)</f>
        <v>Lucia Šírová</v>
      </c>
      <c r="G83" s="5" t="str">
        <f>VLOOKUP(A83,'04.kolo prezentácia'!$A$2:$G$129,4,FALSE)</f>
        <v>Trenčianska Teplá</v>
      </c>
      <c r="H83" s="3">
        <f>VLOOKUP(A83,'04.kolo prezentácia'!$A$2:$G$129,5,FALSE)</f>
        <v>2002</v>
      </c>
      <c r="I83" s="56" t="str">
        <f>VLOOKUP(A83,'04.kolo prezentácia'!$A$2:$G$129,7,FALSE)</f>
        <v>Ženy A</v>
      </c>
      <c r="J83" s="57" t="str">
        <f>VLOOKUP('04.kolo výsledky '!$A83,'04.kolo stopky'!A:C,3,FALSE)</f>
        <v>00:46:37,80</v>
      </c>
      <c r="K83" s="57">
        <f t="shared" si="9"/>
        <v>3.8595881340219833E-3</v>
      </c>
      <c r="L83" s="57">
        <f t="shared" si="10"/>
        <v>1.1595138888888887E-2</v>
      </c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8"/>
        <v>0</v>
      </c>
      <c r="Y83"/>
    </row>
    <row r="84" spans="1:25" x14ac:dyDescent="0.25">
      <c r="A84" s="21">
        <v>157</v>
      </c>
      <c r="B84" s="44">
        <v>81</v>
      </c>
      <c r="C84" s="44">
        <v>26</v>
      </c>
      <c r="D84" s="6" t="str">
        <f>VLOOKUP(A84,'04.kolo prezentácia'!$A$2:$G$128,2,FALSE)</f>
        <v>Juraj</v>
      </c>
      <c r="E84" s="6" t="str">
        <f>VLOOKUP(A84,'04.kolo prezentácia'!$A$2:$G$128,3,FALSE)</f>
        <v>Zimka</v>
      </c>
      <c r="F84" s="5" t="str">
        <f>CONCATENATE('04.kolo výsledky '!$D84," ",'04.kolo výsledky '!$E84)</f>
        <v>Juraj Zimka</v>
      </c>
      <c r="G84" s="5" t="str">
        <f>VLOOKUP(A84,'04.kolo prezentácia'!$A$2:$G$129,4,FALSE)</f>
        <v>Trenčín</v>
      </c>
      <c r="H84" s="3">
        <f>VLOOKUP(A84,'04.kolo prezentácia'!$A$2:$G$129,5,FALSE)</f>
        <v>1985</v>
      </c>
      <c r="I84" s="56" t="str">
        <f>VLOOKUP(A84,'04.kolo prezentácia'!$A$2:$G$129,7,FALSE)</f>
        <v>Muži B</v>
      </c>
      <c r="J84" s="57" t="str">
        <f>VLOOKUP('04.kolo výsledky '!$A84,'04.kolo stopky'!A:C,3,FALSE)</f>
        <v>00:46:41,18</v>
      </c>
      <c r="K84" s="57">
        <f t="shared" si="9"/>
        <v>3.8642508718492027E-3</v>
      </c>
      <c r="L84" s="57">
        <f t="shared" si="10"/>
        <v>1.1634259259259257E-2</v>
      </c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8"/>
        <v>0</v>
      </c>
      <c r="Y84"/>
    </row>
    <row r="85" spans="1:25" x14ac:dyDescent="0.25">
      <c r="A85" s="21">
        <v>15</v>
      </c>
      <c r="B85" s="44">
        <v>82</v>
      </c>
      <c r="C85" s="44">
        <v>11</v>
      </c>
      <c r="D85" s="6" t="str">
        <f>VLOOKUP(A85,'04.kolo prezentácia'!$A$2:$G$128,2,FALSE)</f>
        <v>Miriam</v>
      </c>
      <c r="E85" s="6" t="str">
        <f>VLOOKUP(A85,'04.kolo prezentácia'!$A$2:$G$128,3,FALSE)</f>
        <v>Marušincova</v>
      </c>
      <c r="F85" s="5" t="str">
        <f>CONCATENATE('04.kolo výsledky '!$D85," ",'04.kolo výsledky '!$E85)</f>
        <v>Miriam Marušincova</v>
      </c>
      <c r="G85" s="5" t="str">
        <f>VLOOKUP(A85,'04.kolo prezentácia'!$A$2:$G$129,4,FALSE)</f>
        <v>GEKONsport</v>
      </c>
      <c r="H85" s="3">
        <f>VLOOKUP(A85,'04.kolo prezentácia'!$A$2:$G$129,5,FALSE)</f>
        <v>1973</v>
      </c>
      <c r="I85" s="56" t="str">
        <f>VLOOKUP(A85,'04.kolo prezentácia'!$A$2:$G$129,7,FALSE)</f>
        <v>Ženy B</v>
      </c>
      <c r="J85" s="57" t="str">
        <f>VLOOKUP('04.kolo výsledky '!$A85,'04.kolo stopky'!A:C,3,FALSE)</f>
        <v>00:46:48,37</v>
      </c>
      <c r="K85" s="57">
        <f t="shared" si="9"/>
        <v>3.8741695360437912E-3</v>
      </c>
      <c r="L85" s="57">
        <f t="shared" si="10"/>
        <v>1.1717476851851854E-2</v>
      </c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8"/>
        <v>0</v>
      </c>
      <c r="Y85"/>
    </row>
    <row r="86" spans="1:25" x14ac:dyDescent="0.25">
      <c r="A86" s="21">
        <v>141</v>
      </c>
      <c r="B86" s="44">
        <v>83</v>
      </c>
      <c r="C86" s="44">
        <v>12</v>
      </c>
      <c r="D86" s="6" t="str">
        <f>VLOOKUP(A86,'04.kolo prezentácia'!$A$2:$G$128,2,FALSE)</f>
        <v>Iveta</v>
      </c>
      <c r="E86" s="6" t="str">
        <f>VLOOKUP(A86,'04.kolo prezentácia'!$A$2:$G$128,3,FALSE)</f>
        <v>Turiničová</v>
      </c>
      <c r="F86" s="5" t="str">
        <f>CONCATENATE('04.kolo výsledky '!$D86," ",'04.kolo výsledky '!$E86)</f>
        <v>Iveta Turiničová</v>
      </c>
      <c r="G86" s="5" t="str">
        <f>VLOOKUP(A86,'04.kolo prezentácia'!$A$2:$G$129,4,FALSE)</f>
        <v>Trenčín</v>
      </c>
      <c r="H86" s="3">
        <f>VLOOKUP(A86,'04.kolo prezentácia'!$A$2:$G$129,5,FALSE)</f>
        <v>1978</v>
      </c>
      <c r="I86" s="56" t="str">
        <f>VLOOKUP(A86,'04.kolo prezentácia'!$A$2:$G$129,7,FALSE)</f>
        <v>Ženy B</v>
      </c>
      <c r="J86" s="57" t="str">
        <f>VLOOKUP('04.kolo výsledky '!$A86,'04.kolo stopky'!A:C,3,FALSE)</f>
        <v>00:46:57,18</v>
      </c>
      <c r="K86" s="57">
        <f t="shared" si="9"/>
        <v>3.8863230035756854E-3</v>
      </c>
      <c r="L86" s="57">
        <f t="shared" si="10"/>
        <v>1.1819444444444448E-2</v>
      </c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8"/>
        <v>0</v>
      </c>
      <c r="Y86"/>
    </row>
    <row r="87" spans="1:25" x14ac:dyDescent="0.25">
      <c r="A87" s="21">
        <v>153</v>
      </c>
      <c r="B87" s="44">
        <v>84</v>
      </c>
      <c r="C87" s="44">
        <v>17</v>
      </c>
      <c r="D87" s="6" t="str">
        <f>VLOOKUP(A87,'04.kolo prezentácia'!$A$2:$G$128,2,FALSE)</f>
        <v>Rudolf</v>
      </c>
      <c r="E87" s="6" t="str">
        <f>VLOOKUP(A87,'04.kolo prezentácia'!$A$2:$G$128,3,FALSE)</f>
        <v>Leško</v>
      </c>
      <c r="F87" s="5" t="str">
        <f>CONCATENATE('04.kolo výsledky '!$D87," ",'04.kolo výsledky '!$E87)</f>
        <v>Rudolf Leško</v>
      </c>
      <c r="G87" s="5" t="str">
        <f>VLOOKUP(A87,'04.kolo prezentácia'!$A$2:$G$129,4,FALSE)</f>
        <v>Kojšov</v>
      </c>
      <c r="H87" s="3">
        <f>VLOOKUP(A87,'04.kolo prezentácia'!$A$2:$G$129,5,FALSE)</f>
        <v>1972</v>
      </c>
      <c r="I87" s="56" t="str">
        <f>VLOOKUP(A87,'04.kolo prezentácia'!$A$2:$G$129,7,FALSE)</f>
        <v>Muži C</v>
      </c>
      <c r="J87" s="57" t="str">
        <f>VLOOKUP('04.kolo výsledky '!$A87,'04.kolo stopky'!A:C,3,FALSE)</f>
        <v>00:47:25,70</v>
      </c>
      <c r="K87" s="57">
        <f t="shared" si="9"/>
        <v>3.9256665783781392E-3</v>
      </c>
      <c r="L87" s="57">
        <f t="shared" si="10"/>
        <v>1.2149537037037039E-2</v>
      </c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8"/>
        <v>0</v>
      </c>
      <c r="Y87"/>
    </row>
    <row r="88" spans="1:25" x14ac:dyDescent="0.25">
      <c r="A88" s="21">
        <v>168</v>
      </c>
      <c r="B88" s="44">
        <v>85</v>
      </c>
      <c r="C88" s="44">
        <v>10</v>
      </c>
      <c r="D88" s="6" t="str">
        <f>VLOOKUP(A88,'04.kolo prezentácia'!$A$2:$G$128,2,FALSE)</f>
        <v>Patrícia</v>
      </c>
      <c r="E88" s="6" t="str">
        <f>VLOOKUP(A88,'04.kolo prezentácia'!$A$2:$G$128,3,FALSE)</f>
        <v>Struhárová</v>
      </c>
      <c r="F88" s="5" t="str">
        <f>CONCATENATE('04.kolo výsledky '!$D88," ",'04.kolo výsledky '!$E88)</f>
        <v>Patrícia Struhárová</v>
      </c>
      <c r="G88" s="5" t="str">
        <f>VLOOKUP(A88,'04.kolo prezentácia'!$A$2:$G$129,4,FALSE)</f>
        <v>Trenčín</v>
      </c>
      <c r="H88" s="3">
        <f>VLOOKUP(A88,'04.kolo prezentácia'!$A$2:$G$129,5,FALSE)</f>
        <v>1987</v>
      </c>
      <c r="I88" s="56" t="str">
        <f>VLOOKUP(A88,'04.kolo prezentácia'!$A$2:$G$129,7,FALSE)</f>
        <v>Ženy A</v>
      </c>
      <c r="J88" s="57" t="str">
        <f>VLOOKUP('04.kolo výsledky '!$A88,'04.kolo stopky'!A:C,3,FALSE)</f>
        <v>00:47:26,51</v>
      </c>
      <c r="K88" s="57">
        <f t="shared" si="9"/>
        <v>3.9267839800467925E-3</v>
      </c>
      <c r="L88" s="57">
        <f t="shared" si="10"/>
        <v>1.2158912037037038E-2</v>
      </c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8"/>
        <v>0</v>
      </c>
      <c r="Y88"/>
    </row>
    <row r="89" spans="1:25" x14ac:dyDescent="0.25">
      <c r="A89" s="21">
        <v>171</v>
      </c>
      <c r="B89" s="44">
        <v>86</v>
      </c>
      <c r="C89" s="44">
        <v>11</v>
      </c>
      <c r="D89" s="6" t="str">
        <f>VLOOKUP(A89,'04.kolo prezentácia'!$A$2:$G$128,2,FALSE)</f>
        <v>Natália</v>
      </c>
      <c r="E89" s="6" t="str">
        <f>VLOOKUP(A89,'04.kolo prezentácia'!$A$2:$G$128,3,FALSE)</f>
        <v>Kopuncová</v>
      </c>
      <c r="F89" s="5" t="str">
        <f>CONCATENATE('04.kolo výsledky '!$D89," ",'04.kolo výsledky '!$E89)</f>
        <v>Natália Kopuncová</v>
      </c>
      <c r="G89" s="5" t="str">
        <f>VLOOKUP(A89,'04.kolo prezentácia'!$A$2:$G$129,4,FALSE)</f>
        <v>Buď Lepší</v>
      </c>
      <c r="H89" s="3">
        <f>VLOOKUP(A89,'04.kolo prezentácia'!$A$2:$G$129,5,FALSE)</f>
        <v>1990</v>
      </c>
      <c r="I89" s="56" t="str">
        <f>VLOOKUP(A89,'04.kolo prezentácia'!$A$2:$G$129,7,FALSE)</f>
        <v>Ženy A</v>
      </c>
      <c r="J89" s="57" t="str">
        <f>VLOOKUP('04.kolo výsledky '!$A89,'04.kolo stopky'!A:C,3,FALSE)</f>
        <v>00:47:30,64</v>
      </c>
      <c r="K89" s="57">
        <f t="shared" si="9"/>
        <v>3.9324813490486908E-3</v>
      </c>
      <c r="L89" s="57">
        <f t="shared" si="10"/>
        <v>1.2206712962962964E-2</v>
      </c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8"/>
        <v>0</v>
      </c>
      <c r="Y89"/>
    </row>
    <row r="90" spans="1:25" x14ac:dyDescent="0.25">
      <c r="A90" s="21">
        <v>48</v>
      </c>
      <c r="B90" s="44">
        <v>87</v>
      </c>
      <c r="C90" s="44">
        <v>13</v>
      </c>
      <c r="D90" s="6" t="str">
        <f>VLOOKUP(A90,'04.kolo prezentácia'!$A$2:$G$128,2,FALSE)</f>
        <v>Daniela</v>
      </c>
      <c r="E90" s="6" t="str">
        <f>VLOOKUP(A90,'04.kolo prezentácia'!$A$2:$G$128,3,FALSE)</f>
        <v>Lukáčková</v>
      </c>
      <c r="F90" s="5" t="str">
        <f>CONCATENATE('04.kolo výsledky '!$D90," ",'04.kolo výsledky '!$E90)</f>
        <v>Daniela Lukáčková</v>
      </c>
      <c r="G90" s="5" t="str">
        <f>VLOOKUP(A90,'04.kolo prezentácia'!$A$2:$G$129,4,FALSE)</f>
        <v>TULÁK</v>
      </c>
      <c r="H90" s="3">
        <f>VLOOKUP(A90,'04.kolo prezentácia'!$A$2:$G$129,5,FALSE)</f>
        <v>1970</v>
      </c>
      <c r="I90" s="56" t="str">
        <f>VLOOKUP(A90,'04.kolo prezentácia'!$A$2:$G$129,7,FALSE)</f>
        <v>Ženy B</v>
      </c>
      <c r="J90" s="57" t="str">
        <f>VLOOKUP('04.kolo výsledky '!$A90,'04.kolo stopky'!A:C,3,FALSE)</f>
        <v>00:47:38,70</v>
      </c>
      <c r="K90" s="57">
        <f t="shared" si="9"/>
        <v>3.9436001854059061E-3</v>
      </c>
      <c r="L90" s="57">
        <f t="shared" si="10"/>
        <v>1.2300000000000002E-2</v>
      </c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8"/>
        <v>0</v>
      </c>
      <c r="Y90"/>
    </row>
    <row r="91" spans="1:25" x14ac:dyDescent="0.25">
      <c r="A91" s="21">
        <v>148</v>
      </c>
      <c r="B91" s="44">
        <v>88</v>
      </c>
      <c r="C91" s="44">
        <v>14</v>
      </c>
      <c r="D91" s="6" t="str">
        <f>VLOOKUP(A91,'04.kolo prezentácia'!$A$2:$G$128,2,FALSE)</f>
        <v>Pavol</v>
      </c>
      <c r="E91" s="6" t="str">
        <f>VLOOKUP(A91,'04.kolo prezentácia'!$A$2:$G$128,3,FALSE)</f>
        <v>Santa</v>
      </c>
      <c r="F91" s="5" t="str">
        <f>CONCATENATE('04.kolo výsledky '!$D91," ",'04.kolo výsledky '!$E91)</f>
        <v>Pavol Santa</v>
      </c>
      <c r="G91" s="5" t="str">
        <f>VLOOKUP(A91,'04.kolo prezentácia'!$A$2:$G$129,4,FALSE)</f>
        <v>TULÁK</v>
      </c>
      <c r="H91" s="3">
        <f>VLOOKUP(A91,'04.kolo prezentácia'!$A$2:$G$129,5,FALSE)</f>
        <v>1966</v>
      </c>
      <c r="I91" s="56" t="str">
        <f>VLOOKUP(A91,'04.kolo prezentácia'!$A$2:$G$129,7,FALSE)</f>
        <v>Muži D</v>
      </c>
      <c r="J91" s="57" t="str">
        <f>VLOOKUP('04.kolo výsledky '!$A91,'04.kolo stopky'!A:C,3,FALSE)</f>
        <v>00:47:41,84</v>
      </c>
      <c r="K91" s="57">
        <f t="shared" si="9"/>
        <v>3.947931841257228E-3</v>
      </c>
      <c r="L91" s="57">
        <f t="shared" si="10"/>
        <v>1.233634259259259E-2</v>
      </c>
      <c r="M91" s="32">
        <f t="shared" ref="M91:W91" si="11">K91-$Y$3</f>
        <v>-1.6838873714298326E-2</v>
      </c>
      <c r="N91" s="32">
        <f t="shared" si="11"/>
        <v>-8.4504629629629652E-3</v>
      </c>
      <c r="O91" s="32">
        <f t="shared" si="11"/>
        <v>-3.7625679269853884E-2</v>
      </c>
      <c r="P91" s="32">
        <f t="shared" si="11"/>
        <v>-2.923726851851852E-2</v>
      </c>
      <c r="Q91" s="32">
        <f t="shared" si="11"/>
        <v>-5.8412484825409436E-2</v>
      </c>
      <c r="R91" s="32">
        <f t="shared" si="11"/>
        <v>-5.0024074074074075E-2</v>
      </c>
      <c r="S91" s="32">
        <f t="shared" si="11"/>
        <v>-7.9199290380964987E-2</v>
      </c>
      <c r="T91" s="32">
        <f t="shared" si="11"/>
        <v>-7.0810879629629633E-2</v>
      </c>
      <c r="U91" s="32">
        <f t="shared" si="11"/>
        <v>-9.9986095936520539E-2</v>
      </c>
      <c r="V91" s="32">
        <f t="shared" si="11"/>
        <v>-9.1597685185185185E-2</v>
      </c>
      <c r="W91" s="32">
        <f t="shared" si="11"/>
        <v>-0.12077290149207609</v>
      </c>
      <c r="Y91"/>
    </row>
    <row r="92" spans="1:25" x14ac:dyDescent="0.25">
      <c r="A92" s="21">
        <v>159</v>
      </c>
      <c r="B92" s="44">
        <v>89</v>
      </c>
      <c r="C92" s="44">
        <v>14</v>
      </c>
      <c r="D92" s="6" t="str">
        <f>VLOOKUP(A92,'04.kolo prezentácia'!$A$2:$G$128,2,FALSE)</f>
        <v>Katarina</v>
      </c>
      <c r="E92" s="6" t="str">
        <f>VLOOKUP(A92,'04.kolo prezentácia'!$A$2:$G$128,3,FALSE)</f>
        <v>Hrabovská</v>
      </c>
      <c r="F92" s="5" t="str">
        <f>CONCATENATE('04.kolo výsledky '!$D92," ",'04.kolo výsledky '!$E92)</f>
        <v>Katarina Hrabovská</v>
      </c>
      <c r="G92" s="5" t="str">
        <f>VLOOKUP(A92,'04.kolo prezentácia'!$A$2:$G$129,4,FALSE)</f>
        <v>Buďe Lepší / Trenčín</v>
      </c>
      <c r="H92" s="3">
        <f>VLOOKUP(A92,'04.kolo prezentácia'!$A$2:$G$129,5,FALSE)</f>
        <v>1979</v>
      </c>
      <c r="I92" s="56" t="str">
        <f>VLOOKUP(A92,'04.kolo prezentácia'!$A$2:$G$129,7,FALSE)</f>
        <v>Ženy B</v>
      </c>
      <c r="J92" s="57" t="str">
        <f>VLOOKUP('04.kolo výsledky '!$A92,'04.kolo stopky'!A:C,3,FALSE)</f>
        <v>00:47:43,91</v>
      </c>
      <c r="K92" s="57">
        <f t="shared" si="9"/>
        <v>3.9507874232993425E-3</v>
      </c>
      <c r="L92" s="57">
        <f t="shared" si="10"/>
        <v>1.2360300925925927E-2</v>
      </c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8"/>
        <v>0</v>
      </c>
      <c r="X92" s="51"/>
      <c r="Y92"/>
    </row>
    <row r="93" spans="1:25" x14ac:dyDescent="0.25">
      <c r="A93" s="21">
        <v>170</v>
      </c>
      <c r="B93" s="44">
        <v>90</v>
      </c>
      <c r="C93" s="44">
        <v>15</v>
      </c>
      <c r="D93" s="6" t="str">
        <f>VLOOKUP(A93,'04.kolo prezentácia'!$A$2:$G$128,2,FALSE)</f>
        <v>Monika</v>
      </c>
      <c r="E93" s="6" t="str">
        <f>VLOOKUP(A93,'04.kolo prezentácia'!$A$2:$G$128,3,FALSE)</f>
        <v>Horváthová</v>
      </c>
      <c r="F93" s="5" t="str">
        <f>CONCATENATE('04.kolo výsledky '!$D93," ",'04.kolo výsledky '!$E93)</f>
        <v>Monika Horváthová</v>
      </c>
      <c r="G93" s="5" t="str">
        <f>VLOOKUP(A93,'04.kolo prezentácia'!$A$2:$G$129,4,FALSE)</f>
        <v>Buď Lepší</v>
      </c>
      <c r="H93" s="3">
        <f>VLOOKUP(A93,'04.kolo prezentácia'!$A$2:$G$129,5,FALSE)</f>
        <v>1979</v>
      </c>
      <c r="I93" s="56" t="str">
        <f>VLOOKUP(A93,'04.kolo prezentácia'!$A$2:$G$129,7,FALSE)</f>
        <v>Ženy B</v>
      </c>
      <c r="J93" s="57" t="str">
        <f>VLOOKUP('04.kolo výsledky '!$A93,'04.kolo stopky'!A:C,3,FALSE)</f>
        <v>00:47:50,49</v>
      </c>
      <c r="K93" s="57">
        <f t="shared" si="9"/>
        <v>3.9598645874718581E-3</v>
      </c>
      <c r="L93" s="57">
        <f>J93-$Y$3</f>
        <v>1.2436458333333334E-2</v>
      </c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8"/>
        <v>0</v>
      </c>
      <c r="Y93"/>
    </row>
    <row r="94" spans="1:25" x14ac:dyDescent="0.25">
      <c r="A94" s="21">
        <v>31</v>
      </c>
      <c r="B94" s="44">
        <v>91</v>
      </c>
      <c r="C94" s="44">
        <v>5</v>
      </c>
      <c r="D94" s="6" t="str">
        <f>VLOOKUP(A94,'04.kolo prezentácia'!$A$2:$G$128,2,FALSE)</f>
        <v>Dušan</v>
      </c>
      <c r="E94" s="6" t="str">
        <f>VLOOKUP(A94,'04.kolo prezentácia'!$A$2:$G$128,3,FALSE)</f>
        <v>Kašička</v>
      </c>
      <c r="F94" s="5" t="str">
        <f>CONCATENATE('04.kolo výsledky '!$D94," ",'04.kolo výsledky '!$E94)</f>
        <v>Dušan Kašička</v>
      </c>
      <c r="G94" s="5" t="str">
        <f>VLOOKUP(A94,'04.kolo prezentácia'!$A$2:$G$129,4,FALSE)</f>
        <v>LOTN / Trenčín</v>
      </c>
      <c r="H94" s="3">
        <f>VLOOKUP(A94,'04.kolo prezentácia'!$A$2:$G$129,5,FALSE)</f>
        <v>1942</v>
      </c>
      <c r="I94" s="56" t="str">
        <f>VLOOKUP(A94,'04.kolo prezentácia'!$A$2:$G$129,7,FALSE)</f>
        <v>Muži E</v>
      </c>
      <c r="J94" s="57" t="str">
        <f>VLOOKUP('04.kolo výsledky '!$A94,'04.kolo stopky'!A:C,3,FALSE)</f>
        <v>00:48:13,92</v>
      </c>
      <c r="K94" s="57">
        <f t="shared" si="9"/>
        <v>3.9921864653688251E-3</v>
      </c>
      <c r="L94" s="57">
        <f>J94-$Y$3</f>
        <v>1.270763888888889E-2</v>
      </c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8"/>
        <v>0</v>
      </c>
      <c r="Y94"/>
    </row>
    <row r="95" spans="1:25" x14ac:dyDescent="0.25">
      <c r="A95" s="21">
        <v>49</v>
      </c>
      <c r="B95" s="44">
        <v>92</v>
      </c>
      <c r="C95" s="44">
        <v>16</v>
      </c>
      <c r="D95" s="6" t="str">
        <f>VLOOKUP(A95,'04.kolo prezentácia'!$A$2:$G$128,2,FALSE)</f>
        <v>Katarina</v>
      </c>
      <c r="E95" s="6" t="str">
        <f>VLOOKUP(A95,'04.kolo prezentácia'!$A$2:$G$128,3,FALSE)</f>
        <v>Bubenikova</v>
      </c>
      <c r="F95" s="5" t="str">
        <f>CONCATENATE('04.kolo výsledky '!$D95," ",'04.kolo výsledky '!$E95)</f>
        <v>Katarina Bubenikova</v>
      </c>
      <c r="G95" s="5" t="str">
        <f>VLOOKUP(A95,'04.kolo prezentácia'!$A$2:$G$129,4,FALSE)</f>
        <v>Champion Club Trencin</v>
      </c>
      <c r="H95" s="3">
        <f>VLOOKUP(A95,'04.kolo prezentácia'!$A$2:$G$129,5,FALSE)</f>
        <v>1979</v>
      </c>
      <c r="I95" s="56" t="str">
        <f>VLOOKUP(A95,'04.kolo prezentácia'!$A$2:$G$129,7,FALSE)</f>
        <v>Ženy B</v>
      </c>
      <c r="J95" s="57" t="str">
        <f>VLOOKUP('04.kolo výsledky '!$A95,'04.kolo stopky'!A:C,3,FALSE)</f>
        <v>00:48:30,85</v>
      </c>
      <c r="K95" s="57">
        <f t="shared" si="9"/>
        <v>4.015541539751909E-3</v>
      </c>
      <c r="L95" s="57">
        <f t="shared" si="10"/>
        <v>1.2903587962962964E-2</v>
      </c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8"/>
        <v>0</v>
      </c>
      <c r="Y95"/>
    </row>
    <row r="96" spans="1:25" x14ac:dyDescent="0.25">
      <c r="A96" s="21">
        <v>105</v>
      </c>
      <c r="B96" s="44">
        <v>93</v>
      </c>
      <c r="C96" s="44">
        <v>12</v>
      </c>
      <c r="D96" s="6" t="str">
        <f>VLOOKUP(A96,'04.kolo prezentácia'!$A$2:$G$128,2,FALSE)</f>
        <v>Zuzana</v>
      </c>
      <c r="E96" s="6" t="str">
        <f>VLOOKUP(A96,'04.kolo prezentácia'!$A$2:$G$128,3,FALSE)</f>
        <v>Čelková</v>
      </c>
      <c r="F96" s="5" t="str">
        <f>CONCATENATE('04.kolo výsledky '!$D96," ",'04.kolo výsledky '!$E96)</f>
        <v>Zuzana Čelková</v>
      </c>
      <c r="G96" s="5" t="str">
        <f>VLOOKUP(A96,'04.kolo prezentácia'!$A$2:$G$129,4,FALSE)</f>
        <v>Potlacime.to</v>
      </c>
      <c r="H96" s="3">
        <f>VLOOKUP(A96,'04.kolo prezentácia'!$A$2:$G$129,5,FALSE)</f>
        <v>1983</v>
      </c>
      <c r="I96" s="56" t="str">
        <f>VLOOKUP(A96,'04.kolo prezentácia'!$A$2:$G$129,7,FALSE)</f>
        <v>Ženy A</v>
      </c>
      <c r="J96" s="57" t="str">
        <f>VLOOKUP('04.kolo výsledky '!$A96,'04.kolo stopky'!A:C,3,FALSE)</f>
        <v>00:48:51,95</v>
      </c>
      <c r="K96" s="57">
        <f t="shared" si="9"/>
        <v>4.0446491634662067E-3</v>
      </c>
      <c r="L96" s="57">
        <f t="shared" si="10"/>
        <v>1.3147800925925924E-2</v>
      </c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8"/>
        <v>0</v>
      </c>
      <c r="Y96"/>
    </row>
    <row r="97" spans="1:25" x14ac:dyDescent="0.25">
      <c r="A97" s="21">
        <v>33</v>
      </c>
      <c r="B97" s="44">
        <v>94</v>
      </c>
      <c r="C97" s="44">
        <v>13</v>
      </c>
      <c r="D97" s="6" t="str">
        <f>VLOOKUP(A97,'04.kolo prezentácia'!$A$2:$G$128,2,FALSE)</f>
        <v>Anna</v>
      </c>
      <c r="E97" s="6" t="str">
        <f>VLOOKUP(A97,'04.kolo prezentácia'!$A$2:$G$128,3,FALSE)</f>
        <v>Malá</v>
      </c>
      <c r="F97" s="5" t="str">
        <f>CONCATENATE('04.kolo výsledky '!$D97," ",'04.kolo výsledky '!$E97)</f>
        <v>Anna Malá</v>
      </c>
      <c r="G97" s="5" t="str">
        <f>VLOOKUP(A97,'04.kolo prezentácia'!$A$2:$G$129,4,FALSE)</f>
        <v>Trenčianska Teplá</v>
      </c>
      <c r="H97" s="3">
        <f>VLOOKUP(A97,'04.kolo prezentácia'!$A$2:$G$129,5,FALSE)</f>
        <v>1986</v>
      </c>
      <c r="I97" s="56" t="str">
        <f>VLOOKUP(A97,'04.kolo prezentácia'!$A$2:$G$129,7,FALSE)</f>
        <v>Ženy A</v>
      </c>
      <c r="J97" s="57" t="str">
        <f>VLOOKUP('04.kolo výsledky '!$A97,'04.kolo stopky'!A:C,3,FALSE)</f>
        <v>00:49:51,67</v>
      </c>
      <c r="K97" s="57">
        <f t="shared" si="9"/>
        <v>4.1270333951353017E-3</v>
      </c>
      <c r="L97" s="57">
        <f t="shared" si="10"/>
        <v>1.3839004629629632E-2</v>
      </c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8"/>
        <v>0</v>
      </c>
      <c r="Y97"/>
    </row>
    <row r="98" spans="1:25" x14ac:dyDescent="0.25">
      <c r="A98" s="21">
        <v>26</v>
      </c>
      <c r="B98" s="44">
        <v>95</v>
      </c>
      <c r="C98" s="44">
        <v>18</v>
      </c>
      <c r="D98" s="6" t="str">
        <f>VLOOKUP(A98,'04.kolo prezentácia'!$A$2:$G$128,2,FALSE)</f>
        <v>Vladimír</v>
      </c>
      <c r="E98" s="6" t="str">
        <f>VLOOKUP(A98,'04.kolo prezentácia'!$A$2:$G$128,3,FALSE)</f>
        <v>Malý</v>
      </c>
      <c r="F98" s="5" t="str">
        <f>CONCATENATE('04.kolo výsledky '!$D98," ",'04.kolo výsledky '!$E98)</f>
        <v>Vladimír Malý</v>
      </c>
      <c r="G98" s="5" t="str">
        <f>VLOOKUP(A98,'04.kolo prezentácia'!$A$2:$G$129,4,FALSE)</f>
        <v>Trenčianska Teplá</v>
      </c>
      <c r="H98" s="3">
        <f>VLOOKUP(A98,'04.kolo prezentácia'!$A$2:$G$129,5,FALSE)</f>
        <v>1977</v>
      </c>
      <c r="I98" s="56" t="str">
        <f>VLOOKUP(A98,'04.kolo prezentácia'!$A$2:$G$129,7,FALSE)</f>
        <v>Muži C</v>
      </c>
      <c r="J98" s="57" t="str">
        <f>VLOOKUP('04.kolo výsledky '!$A98,'04.kolo stopky'!A:C,3,FALSE)</f>
        <v>00:49:51,80</v>
      </c>
      <c r="K98" s="57">
        <f t="shared" si="9"/>
        <v>4.1272127312055795E-3</v>
      </c>
      <c r="L98" s="57">
        <f t="shared" si="10"/>
        <v>1.3840509259259257E-2</v>
      </c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8"/>
        <v>0</v>
      </c>
      <c r="Y98"/>
    </row>
    <row r="99" spans="1:25" x14ac:dyDescent="0.25">
      <c r="A99" s="21">
        <v>83</v>
      </c>
      <c r="B99" s="44">
        <v>96</v>
      </c>
      <c r="C99" s="44">
        <v>15</v>
      </c>
      <c r="D99" s="6" t="str">
        <f>VLOOKUP(A99,'04.kolo prezentácia'!$A$2:$G$128,2,FALSE)</f>
        <v>Vojtech</v>
      </c>
      <c r="E99" s="6" t="str">
        <f>VLOOKUP(A99,'04.kolo prezentácia'!$A$2:$G$128,3,FALSE)</f>
        <v>Fuček</v>
      </c>
      <c r="F99" s="5" t="str">
        <f>CONCATENATE('04.kolo výsledky '!$D99," ",'04.kolo výsledky '!$E99)</f>
        <v>Vojtech Fuček</v>
      </c>
      <c r="G99" s="5" t="str">
        <f>VLOOKUP(A99,'04.kolo prezentácia'!$A$2:$G$129,4,FALSE)</f>
        <v>Trenčín</v>
      </c>
      <c r="H99" s="3">
        <f>VLOOKUP(A99,'04.kolo prezentácia'!$A$2:$G$129,5,FALSE)</f>
        <v>1966</v>
      </c>
      <c r="I99" s="56" t="str">
        <f>VLOOKUP(A99,'04.kolo prezentácia'!$A$2:$G$129,7,FALSE)</f>
        <v>Muži D</v>
      </c>
      <c r="J99" s="57" t="str">
        <f>VLOOKUP('04.kolo výsledky '!$A99,'04.kolo stopky'!A:C,3,FALSE)</f>
        <v>00:50:17,57</v>
      </c>
      <c r="K99" s="57">
        <f t="shared" si="9"/>
        <v>4.1627626583675449E-3</v>
      </c>
      <c r="L99" s="57">
        <f t="shared" si="10"/>
        <v>1.413877314814815E-2</v>
      </c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8"/>
        <v>0</v>
      </c>
      <c r="Y99"/>
    </row>
    <row r="100" spans="1:25" x14ac:dyDescent="0.25">
      <c r="A100" s="21">
        <v>146</v>
      </c>
      <c r="B100" s="44">
        <v>97</v>
      </c>
      <c r="C100" s="44">
        <v>17</v>
      </c>
      <c r="D100" s="6" t="str">
        <f>VLOOKUP(A100,'04.kolo prezentácia'!$A$2:$G$128,2,FALSE)</f>
        <v>Alena</v>
      </c>
      <c r="E100" s="6" t="str">
        <f>VLOOKUP(A100,'04.kolo prezentácia'!$A$2:$G$128,3,FALSE)</f>
        <v>Kelešiová</v>
      </c>
      <c r="F100" s="5" t="str">
        <f>CONCATENATE('04.kolo výsledky '!$D100," ",'04.kolo výsledky '!$E100)</f>
        <v>Alena Kelešiová</v>
      </c>
      <c r="G100" s="5" t="str">
        <f>VLOOKUP(A100,'04.kolo prezentácia'!$A$2:$G$129,4,FALSE)</f>
        <v>Soblahov</v>
      </c>
      <c r="H100" s="3">
        <f>VLOOKUP(A100,'04.kolo prezentácia'!$A$2:$G$129,5,FALSE)</f>
        <v>1978</v>
      </c>
      <c r="I100" s="56" t="str">
        <f>VLOOKUP(A100,'04.kolo prezentácia'!$A$2:$G$129,7,FALSE)</f>
        <v>Ženy B</v>
      </c>
      <c r="J100" s="57" t="str">
        <f>VLOOKUP('04.kolo výsledky '!$A100,'04.kolo stopky'!A:C,3,FALSE)</f>
        <v>00:50:37,31</v>
      </c>
      <c r="K100" s="57">
        <f t="shared" si="9"/>
        <v>4.1899941508850925E-3</v>
      </c>
      <c r="L100" s="57">
        <f t="shared" si="10"/>
        <v>1.436724537037037E-2</v>
      </c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8"/>
        <v>0</v>
      </c>
      <c r="Y100"/>
    </row>
    <row r="101" spans="1:25" x14ac:dyDescent="0.25">
      <c r="A101" s="21">
        <v>167</v>
      </c>
      <c r="B101" s="44">
        <v>98</v>
      </c>
      <c r="C101" s="44">
        <v>27</v>
      </c>
      <c r="D101" s="6" t="str">
        <f>VLOOKUP(A101,'04.kolo prezentácia'!$A$2:$G$128,2,FALSE)</f>
        <v>Marek</v>
      </c>
      <c r="E101" s="6" t="str">
        <f>VLOOKUP(A101,'04.kolo prezentácia'!$A$2:$G$128,3,FALSE)</f>
        <v>Tanáč</v>
      </c>
      <c r="F101" s="5" t="str">
        <f>CONCATENATE('04.kolo výsledky '!$D101," ",'04.kolo výsledky '!$E101)</f>
        <v>Marek Tanáč</v>
      </c>
      <c r="G101" s="5" t="str">
        <f>VLOOKUP(A101,'04.kolo prezentácia'!$A$2:$G$129,4,FALSE)</f>
        <v>Hanzos club / Trenčianske Stankovce</v>
      </c>
      <c r="H101" s="3">
        <f>VLOOKUP(A101,'04.kolo prezentácia'!$A$2:$G$129,5,FALSE)</f>
        <v>1979</v>
      </c>
      <c r="I101" s="56" t="str">
        <f>VLOOKUP(A101,'04.kolo prezentácia'!$A$2:$G$129,7,FALSE)</f>
        <v>Muži B</v>
      </c>
      <c r="J101" s="57" t="str">
        <f>VLOOKUP('04.kolo výsledky '!$A101,'04.kolo stopky'!A:C,3,FALSE)</f>
        <v>00:51:16,02</v>
      </c>
      <c r="K101" s="57">
        <f t="shared" si="9"/>
        <v>4.2433949145808496E-3</v>
      </c>
      <c r="L101" s="57">
        <f t="shared" si="10"/>
        <v>1.4815277777777778E-2</v>
      </c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8"/>
        <v>0</v>
      </c>
      <c r="Y101"/>
    </row>
    <row r="102" spans="1:25" x14ac:dyDescent="0.25">
      <c r="A102" s="21">
        <v>73</v>
      </c>
      <c r="B102" s="44">
        <v>99</v>
      </c>
      <c r="C102" s="44">
        <v>18</v>
      </c>
      <c r="D102" s="6" t="str">
        <f>VLOOKUP(A102,'04.kolo prezentácia'!$A$2:$G$128,2,FALSE)</f>
        <v>Eva</v>
      </c>
      <c r="E102" s="6" t="str">
        <f>VLOOKUP(A102,'04.kolo prezentácia'!$A$2:$G$128,3,FALSE)</f>
        <v>Gavendová</v>
      </c>
      <c r="F102" s="5" t="str">
        <f>CONCATENATE('04.kolo výsledky '!$D102," ",'04.kolo výsledky '!$E102)</f>
        <v>Eva Gavendová</v>
      </c>
      <c r="G102" s="5" t="str">
        <f>VLOOKUP(A102,'04.kolo prezentácia'!$A$2:$G$129,4,FALSE)</f>
        <v>Trenčín</v>
      </c>
      <c r="H102" s="3">
        <f>VLOOKUP(A102,'04.kolo prezentácia'!$A$2:$G$129,5,FALSE)</f>
        <v>1963</v>
      </c>
      <c r="I102" s="56" t="str">
        <f>VLOOKUP(A102,'04.kolo prezentácia'!$A$2:$G$129,7,FALSE)</f>
        <v>Ženy B</v>
      </c>
      <c r="J102" s="57" t="str">
        <f>VLOOKUP('04.kolo výsledky '!$A102,'04.kolo stopky'!A:C,3,FALSE)</f>
        <v>00:51:56,07</v>
      </c>
      <c r="K102" s="57">
        <f t="shared" si="9"/>
        <v>4.2986442193087004E-3</v>
      </c>
      <c r="L102" s="57">
        <f t="shared" si="10"/>
        <v>1.5278819444444442E-2</v>
      </c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8"/>
        <v>0</v>
      </c>
      <c r="Y102"/>
    </row>
    <row r="103" spans="1:25" x14ac:dyDescent="0.25">
      <c r="A103" s="21">
        <v>121</v>
      </c>
      <c r="B103" s="44">
        <v>100</v>
      </c>
      <c r="C103" s="44">
        <v>14</v>
      </c>
      <c r="D103" s="6" t="str">
        <f>VLOOKUP(A103,'04.kolo prezentácia'!$A$2:$G$128,2,FALSE)</f>
        <v>Simona</v>
      </c>
      <c r="E103" s="6" t="str">
        <f>VLOOKUP(A103,'04.kolo prezentácia'!$A$2:$G$128,3,FALSE)</f>
        <v>Zacharová</v>
      </c>
      <c r="F103" s="5" t="str">
        <f>CONCATENATE('04.kolo výsledky '!$D103," ",'04.kolo výsledky '!$E103)</f>
        <v>Simona Zacharová</v>
      </c>
      <c r="G103" s="5" t="str">
        <f>VLOOKUP(A103,'04.kolo prezentácia'!$A$2:$G$129,4,FALSE)</f>
        <v>Trenčianske Teplice</v>
      </c>
      <c r="H103" s="3">
        <f>VLOOKUP(A103,'04.kolo prezentácia'!$A$2:$G$129,5,FALSE)</f>
        <v>1990</v>
      </c>
      <c r="I103" s="56" t="str">
        <f>VLOOKUP(A103,'04.kolo prezentácia'!$A$2:$G$129,7,FALSE)</f>
        <v>Ženy A</v>
      </c>
      <c r="J103" s="57" t="str">
        <f>VLOOKUP('04.kolo výsledky '!$A103,'04.kolo stopky'!A:C,3,FALSE)</f>
        <v>00:51:56,29</v>
      </c>
      <c r="K103" s="57">
        <f t="shared" si="9"/>
        <v>4.2989477111199399E-3</v>
      </c>
      <c r="L103" s="57">
        <f t="shared" si="10"/>
        <v>1.5281365740740741E-2</v>
      </c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t="shared" ref="W103:W134" si="12">SUM(M103:V103)</f>
        <v>0</v>
      </c>
      <c r="Y103"/>
    </row>
    <row r="104" spans="1:25" x14ac:dyDescent="0.25">
      <c r="A104" s="21">
        <v>130</v>
      </c>
      <c r="B104" s="44">
        <v>101</v>
      </c>
      <c r="C104" s="44">
        <v>6</v>
      </c>
      <c r="D104" s="6" t="str">
        <f>VLOOKUP(A104,'04.kolo prezentácia'!$A$2:$G$128,2,FALSE)</f>
        <v>Jozef</v>
      </c>
      <c r="E104" s="6" t="str">
        <f>VLOOKUP(A104,'04.kolo prezentácia'!$A$2:$G$128,3,FALSE)</f>
        <v>Hlávka</v>
      </c>
      <c r="F104" s="5" t="str">
        <f>CONCATENATE('04.kolo výsledky '!$D104," ",'04.kolo výsledky '!$E104)</f>
        <v>Jozef Hlávka</v>
      </c>
      <c r="G104" s="5" t="str">
        <f>VLOOKUP(A104,'04.kolo prezentácia'!$A$2:$G$129,4,FALSE)</f>
        <v>Ilava</v>
      </c>
      <c r="H104" s="3">
        <f>VLOOKUP(A104,'04.kolo prezentácia'!$A$2:$G$129,5,FALSE)</f>
        <v>1951</v>
      </c>
      <c r="I104" s="56" t="str">
        <f>VLOOKUP(A104,'04.kolo prezentácia'!$A$2:$G$129,7,FALSE)</f>
        <v>Muži E</v>
      </c>
      <c r="J104" s="57" t="str">
        <f>VLOOKUP('04.kolo výsledky '!$A104,'04.kolo stopky'!A:C,3,FALSE)</f>
        <v>00:52:33,77</v>
      </c>
      <c r="K104" s="57">
        <f t="shared" si="9"/>
        <v>4.3506516796892238E-3</v>
      </c>
      <c r="L104" s="57">
        <f t="shared" si="10"/>
        <v>1.5715162037037034E-2</v>
      </c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12"/>
        <v>0</v>
      </c>
      <c r="Y104"/>
    </row>
    <row r="105" spans="1:25" x14ac:dyDescent="0.25">
      <c r="A105" s="21">
        <v>149</v>
      </c>
      <c r="B105" s="44">
        <v>102</v>
      </c>
      <c r="C105" s="44">
        <v>15</v>
      </c>
      <c r="D105" s="6" t="str">
        <f>VLOOKUP(A105,'04.kolo prezentácia'!$A$2:$G$128,2,FALSE)</f>
        <v>Zuzana</v>
      </c>
      <c r="E105" s="6" t="str">
        <f>VLOOKUP(A105,'04.kolo prezentácia'!$A$2:$G$128,3,FALSE)</f>
        <v>Kuníková</v>
      </c>
      <c r="F105" s="5" t="str">
        <f>CONCATENATE('04.kolo výsledky '!$D105," ",'04.kolo výsledky '!$E105)</f>
        <v>Zuzana Kuníková</v>
      </c>
      <c r="G105" s="5" t="str">
        <f>VLOOKUP(A105,'04.kolo prezentácia'!$A$2:$G$129,4,FALSE)</f>
        <v>Trenčín</v>
      </c>
      <c r="H105" s="3">
        <f>VLOOKUP(A105,'04.kolo prezentácia'!$A$2:$G$129,5,FALSE)</f>
        <v>1982</v>
      </c>
      <c r="I105" s="56" t="str">
        <f>VLOOKUP(A105,'04.kolo prezentácia'!$A$2:$G$129,7,FALSE)</f>
        <v>Ženy A</v>
      </c>
      <c r="J105" s="57" t="str">
        <f>VLOOKUP('04.kolo výsledky '!$A105,'04.kolo stopky'!A:C,3,FALSE)</f>
        <v>00:57:07,07</v>
      </c>
      <c r="K105" s="57">
        <f t="shared" si="9"/>
        <v>4.7276712797421974E-3</v>
      </c>
      <c r="L105" s="57">
        <f t="shared" si="10"/>
        <v>1.8878356481481482E-2</v>
      </c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12"/>
        <v>0</v>
      </c>
      <c r="Y105"/>
    </row>
    <row r="106" spans="1:25" x14ac:dyDescent="0.25">
      <c r="A106" s="21">
        <v>152</v>
      </c>
      <c r="B106" s="44">
        <v>103</v>
      </c>
      <c r="C106" s="44">
        <v>19</v>
      </c>
      <c r="D106" s="6" t="str">
        <f>VLOOKUP(A106,'04.kolo prezentácia'!$A$2:$G$128,2,FALSE)</f>
        <v>Zuzana</v>
      </c>
      <c r="E106" s="6" t="str">
        <f>VLOOKUP(A106,'04.kolo prezentácia'!$A$2:$G$128,3,FALSE)</f>
        <v>Husárová</v>
      </c>
      <c r="F106" s="5" t="str">
        <f>CONCATENATE('04.kolo výsledky '!$D106," ",'04.kolo výsledky '!$E106)</f>
        <v>Zuzana Husárová</v>
      </c>
      <c r="G106" s="5" t="str">
        <f>VLOOKUP(A106,'04.kolo prezentácia'!$A$2:$G$129,4,FALSE)</f>
        <v>Trenčín</v>
      </c>
      <c r="H106" s="3">
        <f>VLOOKUP(A106,'04.kolo prezentácia'!$A$2:$G$129,5,FALSE)</f>
        <v>1975</v>
      </c>
      <c r="I106" s="56" t="str">
        <f>VLOOKUP(A106,'04.kolo prezentácia'!$A$2:$G$129,7,FALSE)</f>
        <v>Ženy B</v>
      </c>
      <c r="J106" s="57" t="str">
        <f>VLOOKUP('04.kolo výsledky '!$A106,'04.kolo stopky'!A:C,3,FALSE)</f>
        <v>01:00:25,32</v>
      </c>
      <c r="K106" s="57">
        <f t="shared" si="9"/>
        <v>5.0011587869156398E-3</v>
      </c>
      <c r="L106" s="57">
        <f t="shared" si="10"/>
        <v>2.1172916666666663E-2</v>
      </c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12"/>
        <v>0</v>
      </c>
      <c r="Y106"/>
    </row>
    <row r="107" spans="1:25" x14ac:dyDescent="0.25">
      <c r="A107" s="21">
        <v>163</v>
      </c>
      <c r="B107" s="44">
        <v>104</v>
      </c>
      <c r="C107" s="44">
        <v>20</v>
      </c>
      <c r="D107" s="6" t="str">
        <f>VLOOKUP(A107,'04.kolo prezentácia'!$A$2:$G$128,2,FALSE)</f>
        <v>Martina</v>
      </c>
      <c r="E107" s="6" t="str">
        <f>VLOOKUP(A107,'04.kolo prezentácia'!$A$2:$G$128,3,FALSE)</f>
        <v>Miškechová</v>
      </c>
      <c r="F107" s="5" t="str">
        <f>CONCATENATE('04.kolo výsledky '!$D107," ",'04.kolo výsledky '!$E107)</f>
        <v>Martina Miškechová</v>
      </c>
      <c r="G107" s="5" t="str">
        <f>VLOOKUP(A107,'04.kolo prezentácia'!$A$2:$G$129,4,FALSE)</f>
        <v>Selec</v>
      </c>
      <c r="H107" s="3">
        <f>VLOOKUP(A107,'04.kolo prezentácia'!$A$2:$G$129,5,FALSE)</f>
        <v>1977</v>
      </c>
      <c r="I107" s="56" t="str">
        <f>VLOOKUP(A107,'04.kolo prezentácia'!$A$2:$G$129,7,FALSE)</f>
        <v>Ženy B</v>
      </c>
      <c r="J107" s="57" t="str">
        <f>VLOOKUP('04.kolo výsledky '!$A107,'04.kolo stopky'!A:C,3,FALSE)</f>
        <v>01:00:25,55</v>
      </c>
      <c r="K107" s="57">
        <f t="shared" si="9"/>
        <v>5.0014760738092091E-3</v>
      </c>
      <c r="L107" s="57">
        <f t="shared" si="10"/>
        <v>2.117557870370371E-2</v>
      </c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12"/>
        <v>0</v>
      </c>
      <c r="Y107"/>
    </row>
    <row r="108" spans="1:25" x14ac:dyDescent="0.25">
      <c r="A108" s="21">
        <v>72</v>
      </c>
      <c r="B108" s="44">
        <v>105</v>
      </c>
      <c r="C108" s="44">
        <v>21</v>
      </c>
      <c r="D108" s="6" t="str">
        <f>VLOOKUP(A108,'04.kolo prezentácia'!$A$2:$G$128,2,FALSE)</f>
        <v>Alica</v>
      </c>
      <c r="E108" s="6" t="str">
        <f>VLOOKUP(A108,'04.kolo prezentácia'!$A$2:$G$128,3,FALSE)</f>
        <v>Nemčeková</v>
      </c>
      <c r="F108" s="5" t="str">
        <f>CONCATENATE('04.kolo výsledky '!$D108," ",'04.kolo výsledky '!$E108)</f>
        <v>Alica Nemčeková</v>
      </c>
      <c r="G108" s="5" t="str">
        <f>VLOOKUP(A108,'04.kolo prezentácia'!$A$2:$G$129,4,FALSE)</f>
        <v>Dubnica nad Váhom</v>
      </c>
      <c r="H108" s="3">
        <f>VLOOKUP(A108,'04.kolo prezentácia'!$A$2:$G$129,5,FALSE)</f>
        <v>1964</v>
      </c>
      <c r="I108" s="56" t="str">
        <f>VLOOKUP(A108,'04.kolo prezentácia'!$A$2:$G$129,7,FALSE)</f>
        <v>Ženy B</v>
      </c>
      <c r="J108" s="57" t="str">
        <f>VLOOKUP('04.kolo výsledky '!$A108,'04.kolo stopky'!A:C,3,FALSE)</f>
        <v>01:00:42,61</v>
      </c>
      <c r="K108" s="57">
        <f t="shared" si="9"/>
        <v>5.02501048426257E-3</v>
      </c>
      <c r="L108" s="57">
        <f t="shared" si="10"/>
        <v>2.137303240740741E-2</v>
      </c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12"/>
        <v>0</v>
      </c>
      <c r="Y108"/>
    </row>
    <row r="109" spans="1:25" x14ac:dyDescent="0.25">
      <c r="A109" s="21"/>
      <c r="B109" s="44"/>
      <c r="C109" s="44"/>
      <c r="D109" s="6"/>
      <c r="E109" s="6"/>
      <c r="F109" s="5"/>
      <c r="G109" s="5"/>
      <c r="H109" s="3"/>
      <c r="I109" s="56"/>
      <c r="J109" s="57"/>
      <c r="K109" s="57"/>
      <c r="L109" s="57"/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12"/>
        <v>0</v>
      </c>
      <c r="Y109"/>
    </row>
    <row r="110" spans="1:25" x14ac:dyDescent="0.25">
      <c r="A110" s="21"/>
      <c r="B110" s="44"/>
      <c r="C110" s="44"/>
      <c r="D110" s="6"/>
      <c r="E110" s="6"/>
      <c r="F110" s="5"/>
      <c r="G110" s="5"/>
      <c r="H110" s="3"/>
      <c r="I110" s="56"/>
      <c r="J110" s="57"/>
      <c r="K110" s="57"/>
      <c r="L110" s="57"/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12"/>
        <v>0</v>
      </c>
      <c r="Y110"/>
    </row>
    <row r="111" spans="1:25" x14ac:dyDescent="0.25">
      <c r="A111" s="21"/>
      <c r="B111" s="44"/>
      <c r="C111" s="44"/>
      <c r="D111" s="6"/>
      <c r="E111" s="6"/>
      <c r="F111" s="5"/>
      <c r="G111" s="5"/>
      <c r="H111" s="3"/>
      <c r="I111" s="56"/>
      <c r="J111" s="57"/>
      <c r="K111" s="57"/>
      <c r="L111" s="57"/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12"/>
        <v>0</v>
      </c>
      <c r="Y111"/>
    </row>
    <row r="112" spans="1:25" x14ac:dyDescent="0.25">
      <c r="A112" s="21"/>
      <c r="B112" s="44"/>
      <c r="C112" s="44"/>
      <c r="D112" s="6"/>
      <c r="E112" s="6"/>
      <c r="F112" s="5"/>
      <c r="G112" s="5"/>
      <c r="H112" s="3"/>
      <c r="I112" s="56"/>
      <c r="J112" s="57"/>
      <c r="K112" s="57"/>
      <c r="L112" s="57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12"/>
        <v>0</v>
      </c>
      <c r="Y112"/>
    </row>
    <row r="113" spans="1:25" x14ac:dyDescent="0.25">
      <c r="A113" s="21"/>
      <c r="B113" s="44"/>
      <c r="C113" s="44"/>
      <c r="D113" s="6"/>
      <c r="E113" s="6"/>
      <c r="F113" s="5"/>
      <c r="G113" s="5"/>
      <c r="H113" s="3"/>
      <c r="I113" s="56"/>
      <c r="J113" s="57"/>
      <c r="K113" s="57"/>
      <c r="L113" s="57"/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12"/>
        <v>0</v>
      </c>
      <c r="Y113"/>
    </row>
    <row r="114" spans="1:25" x14ac:dyDescent="0.25">
      <c r="A114" s="21"/>
      <c r="B114" s="44"/>
      <c r="C114" s="44"/>
      <c r="D114" s="6"/>
      <c r="E114" s="6"/>
      <c r="F114" s="5"/>
      <c r="G114" s="5"/>
      <c r="H114" s="3"/>
      <c r="I114" s="56"/>
      <c r="J114" s="57"/>
      <c r="K114" s="57"/>
      <c r="L114" s="57"/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12"/>
        <v>0</v>
      </c>
      <c r="Y114"/>
    </row>
    <row r="115" spans="1:25" x14ac:dyDescent="0.25">
      <c r="A115" s="21"/>
      <c r="B115" s="44"/>
      <c r="C115" s="44"/>
      <c r="D115" s="6"/>
      <c r="E115" s="6"/>
      <c r="F115" s="5"/>
      <c r="G115" s="5"/>
      <c r="H115" s="3"/>
      <c r="I115" s="56"/>
      <c r="J115" s="57"/>
      <c r="K115" s="57"/>
      <c r="L115" s="57"/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12"/>
        <v>0</v>
      </c>
      <c r="Y115"/>
    </row>
    <row r="116" spans="1:25" x14ac:dyDescent="0.25">
      <c r="A116" s="53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t="shared" ref="L116:L147" si="13">J116-$Y$3</f>
        <v>-2.0786805555555555E-2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12"/>
        <v>0</v>
      </c>
      <c r="Y116"/>
    </row>
    <row r="117" spans="1:25" x14ac:dyDescent="0.25">
      <c r="A117" s="53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13"/>
        <v>-2.0786805555555555E-2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12"/>
        <v>0</v>
      </c>
      <c r="Y117"/>
    </row>
    <row r="118" spans="1:25" x14ac:dyDescent="0.25">
      <c r="A118" s="53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13"/>
        <v>-2.0786805555555555E-2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12"/>
        <v>0</v>
      </c>
      <c r="Y118"/>
    </row>
    <row r="119" spans="1:25" x14ac:dyDescent="0.25">
      <c r="A119" s="53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13"/>
        <v>-2.0786805555555555E-2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t="shared" si="12"/>
        <v>0</v>
      </c>
      <c r="Y119"/>
    </row>
    <row r="120" spans="1:25" x14ac:dyDescent="0.25">
      <c r="A120" s="53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13"/>
        <v>-2.0786805555555555E-2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12"/>
        <v>0</v>
      </c>
      <c r="Y120"/>
    </row>
    <row r="121" spans="1:25" x14ac:dyDescent="0.25">
      <c r="A121" s="53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13"/>
        <v>-2.0786805555555555E-2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12"/>
        <v>0</v>
      </c>
      <c r="Y121"/>
    </row>
    <row r="122" spans="1:25" x14ac:dyDescent="0.25">
      <c r="A122" s="53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13"/>
        <v>-2.0786805555555555E-2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12"/>
        <v>0</v>
      </c>
      <c r="Y122"/>
    </row>
    <row r="123" spans="1:25" x14ac:dyDescent="0.25">
      <c r="A123" s="53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13"/>
        <v>-2.0786805555555555E-2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12"/>
        <v>0</v>
      </c>
      <c r="Y123"/>
    </row>
    <row r="124" spans="1:25" x14ac:dyDescent="0.25">
      <c r="A124" s="53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13"/>
        <v>-2.0786805555555555E-2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12"/>
        <v>0</v>
      </c>
      <c r="Y124"/>
    </row>
    <row r="125" spans="1:25" x14ac:dyDescent="0.25">
      <c r="A125" s="53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13"/>
        <v>-2.0786805555555555E-2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12"/>
        <v>0</v>
      </c>
      <c r="Y125"/>
    </row>
    <row r="126" spans="1:25" x14ac:dyDescent="0.25">
      <c r="A126" s="53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13"/>
        <v>-2.0786805555555555E-2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12"/>
        <v>0</v>
      </c>
      <c r="Y126"/>
    </row>
    <row r="127" spans="1:25" x14ac:dyDescent="0.25">
      <c r="A127" s="53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13"/>
        <v>-2.0786805555555555E-2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12"/>
        <v>0</v>
      </c>
      <c r="Y127"/>
    </row>
    <row r="128" spans="1:25" x14ac:dyDescent="0.25">
      <c r="A128" s="53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13"/>
        <v>-2.0786805555555555E-2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12"/>
        <v>0</v>
      </c>
      <c r="Y128"/>
    </row>
    <row r="129" spans="1:25" x14ac:dyDescent="0.25">
      <c r="A129" s="53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13"/>
        <v>-2.0786805555555555E-2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12"/>
        <v>0</v>
      </c>
      <c r="Y129"/>
    </row>
    <row r="130" spans="1:25" x14ac:dyDescent="0.25">
      <c r="A130" s="53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13"/>
        <v>-2.0786805555555555E-2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12"/>
        <v>0</v>
      </c>
      <c r="Y130"/>
    </row>
    <row r="131" spans="1:25" x14ac:dyDescent="0.25">
      <c r="A131" s="53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13"/>
        <v>-2.0786805555555555E-2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12"/>
        <v>0</v>
      </c>
      <c r="Y131"/>
    </row>
    <row r="132" spans="1:25" x14ac:dyDescent="0.25">
      <c r="A132" s="53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13"/>
        <v>-2.0786805555555555E-2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12"/>
        <v>0</v>
      </c>
      <c r="Y132"/>
    </row>
    <row r="133" spans="1:25" x14ac:dyDescent="0.25">
      <c r="A133" s="53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13"/>
        <v>-2.0786805555555555E-2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12"/>
        <v>0</v>
      </c>
      <c r="Y133"/>
    </row>
    <row r="134" spans="1:25" x14ac:dyDescent="0.25">
      <c r="A134" s="53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13"/>
        <v>-2.0786805555555555E-2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12"/>
        <v>0</v>
      </c>
      <c r="Y134"/>
    </row>
    <row r="135" spans="1:25" x14ac:dyDescent="0.25">
      <c r="A135" s="53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13"/>
        <v>-2.0786805555555555E-2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t="shared" ref="W135:W147" si="14">SUM(M135:V135)</f>
        <v>0</v>
      </c>
      <c r="Y135"/>
    </row>
    <row r="136" spans="1:25" x14ac:dyDescent="0.25">
      <c r="A136" s="53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13"/>
        <v>-2.0786805555555555E-2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14"/>
        <v>0</v>
      </c>
      <c r="Y136"/>
    </row>
    <row r="137" spans="1:25" x14ac:dyDescent="0.25">
      <c r="A137" s="53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13"/>
        <v>-2.0786805555555555E-2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14"/>
        <v>0</v>
      </c>
      <c r="Y137"/>
    </row>
    <row r="138" spans="1:25" x14ac:dyDescent="0.25">
      <c r="A138" s="53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13"/>
        <v>-2.0786805555555555E-2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14"/>
        <v>0</v>
      </c>
      <c r="Y138"/>
    </row>
    <row r="139" spans="1:25" x14ac:dyDescent="0.25">
      <c r="A139" s="53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13"/>
        <v>-2.0786805555555555E-2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14"/>
        <v>0</v>
      </c>
      <c r="Y139"/>
    </row>
    <row r="140" spans="1:25" x14ac:dyDescent="0.25">
      <c r="A140" s="53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13"/>
        <v>-2.0786805555555555E-2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14"/>
        <v>0</v>
      </c>
      <c r="Y140"/>
    </row>
    <row r="141" spans="1:25" x14ac:dyDescent="0.25">
      <c r="A141" s="53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13"/>
        <v>-2.0786805555555555E-2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14"/>
        <v>0</v>
      </c>
      <c r="Y141"/>
    </row>
    <row r="142" spans="1:25" x14ac:dyDescent="0.25">
      <c r="A142" s="53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13"/>
        <v>-2.0786805555555555E-2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14"/>
        <v>0</v>
      </c>
      <c r="Y142"/>
    </row>
    <row r="143" spans="1:25" x14ac:dyDescent="0.25">
      <c r="A143" s="53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13"/>
        <v>-2.0786805555555555E-2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14"/>
        <v>0</v>
      </c>
      <c r="Y143"/>
    </row>
    <row r="144" spans="1:25" x14ac:dyDescent="0.25">
      <c r="A144" s="53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13"/>
        <v>-2.0786805555555555E-2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14"/>
        <v>0</v>
      </c>
      <c r="Y144"/>
    </row>
    <row r="145" spans="1:25" x14ac:dyDescent="0.25">
      <c r="A145" s="53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13"/>
        <v>-2.0786805555555555E-2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14"/>
        <v>0</v>
      </c>
      <c r="Y145"/>
    </row>
    <row r="146" spans="1:25" x14ac:dyDescent="0.25">
      <c r="A146" s="53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13"/>
        <v>-2.0786805555555555E-2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14"/>
        <v>0</v>
      </c>
      <c r="Y146"/>
    </row>
    <row r="147" spans="1:25" x14ac:dyDescent="0.25">
      <c r="A147" s="53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13"/>
        <v>-2.0786805555555555E-2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14"/>
        <v>0</v>
      </c>
      <c r="Y147"/>
    </row>
    <row r="148" spans="1:25" x14ac:dyDescent="0.25">
      <c r="Y148"/>
    </row>
    <row r="149" spans="1:25" x14ac:dyDescent="0.25">
      <c r="Y149"/>
    </row>
    <row r="150" spans="1:25" x14ac:dyDescent="0.25">
      <c r="Y150"/>
    </row>
    <row r="151" spans="1:25" x14ac:dyDescent="0.25">
      <c r="Y151"/>
    </row>
    <row r="152" spans="1:25" x14ac:dyDescent="0.25">
      <c r="Y152"/>
    </row>
    <row r="153" spans="1:25" x14ac:dyDescent="0.25">
      <c r="Y153"/>
    </row>
    <row r="154" spans="1:25" x14ac:dyDescent="0.25">
      <c r="Y154"/>
    </row>
    <row r="155" spans="1:25" x14ac:dyDescent="0.25">
      <c r="Y155"/>
    </row>
    <row r="156" spans="1:25" x14ac:dyDescent="0.25">
      <c r="Y156"/>
    </row>
    <row r="157" spans="1:25" x14ac:dyDescent="0.25">
      <c r="Y157"/>
    </row>
    <row r="158" spans="1:25" x14ac:dyDescent="0.25">
      <c r="Y158"/>
    </row>
    <row r="159" spans="1:25" x14ac:dyDescent="0.25">
      <c r="Y159"/>
    </row>
    <row r="160" spans="1:25" x14ac:dyDescent="0.25">
      <c r="Y160"/>
    </row>
    <row r="161" spans="25:25" x14ac:dyDescent="0.25">
      <c r="Y161"/>
    </row>
    <row r="162" spans="25:25" x14ac:dyDescent="0.25">
      <c r="Y162"/>
    </row>
    <row r="163" spans="25:25" x14ac:dyDescent="0.25">
      <c r="Y163"/>
    </row>
  </sheetData>
  <sheetCalcPr fullCalcOnLoad="1"/>
  <mergeCells count="1">
    <mergeCell ref="A1:W1"/>
  </mergeCells>
  <phoneticPr fontId="0" type="noConversion"/>
  <conditionalFormatting sqref="Z1:Z2 Z164:Z65536 X3:X163">
    <cfRule type="cellIs" dxfId="57" priority="1" operator="lessThan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9" scale="8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3"/>
  <sheetViews>
    <sheetView showGridLines="0" zoomScale="80" zoomScaleNormal="80" workbookViewId="0">
      <pane ySplit="3" topLeftCell="A211" activePane="bottomLeft" state="frozen"/>
      <selection pane="bottomLeft" activeCell="B225" sqref="B225"/>
    </sheetView>
  </sheetViews>
  <sheetFormatPr defaultRowHeight="15" x14ac:dyDescent="0.25"/>
  <cols>
    <col min="1" max="1" width="15.85546875" style="1" customWidth="1"/>
    <col min="2" max="3" width="13.7109375" style="19" customWidth="1"/>
    <col min="4" max="4" width="14.42578125" style="7" hidden="1" customWidth="1"/>
    <col min="5" max="5" width="22" hidden="1" customWidth="1"/>
    <col min="6" max="6" width="22" customWidth="1"/>
    <col min="7" max="7" width="34.28515625" bestFit="1" customWidth="1"/>
    <col min="8" max="8" width="8.42578125" style="1" customWidth="1"/>
    <col min="9" max="9" width="13.7109375" bestFit="1" customWidth="1"/>
    <col min="10" max="10" width="13.7109375" style="12" customWidth="1"/>
    <col min="11" max="11" width="18.28515625" style="4" customWidth="1"/>
    <col min="12" max="12" width="13.4257812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3" customWidth="1"/>
    <col min="26" max="26" width="12.140625" bestFit="1" customWidth="1"/>
    <col min="27" max="27" width="11.42578125" bestFit="1" customWidth="1"/>
  </cols>
  <sheetData>
    <row r="1" spans="1:25" ht="24" thickBot="1" x14ac:dyDescent="0.4">
      <c r="A1" s="69" t="s">
        <v>275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</row>
    <row r="2" spans="1:25" x14ac:dyDescent="0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 x14ac:dyDescent="0.25">
      <c r="A3" s="52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66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26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22</v>
      </c>
      <c r="V3" s="27" t="s">
        <v>23</v>
      </c>
      <c r="W3" s="28" t="s">
        <v>10</v>
      </c>
      <c r="X3" s="11">
        <v>8.39</v>
      </c>
      <c r="Y3" s="49">
        <v>1.8701851851851851E-2</v>
      </c>
    </row>
    <row r="4" spans="1:25" s="2" customFormat="1" hidden="1" x14ac:dyDescent="0.25">
      <c r="A4" s="21">
        <v>17</v>
      </c>
      <c r="B4" s="45">
        <v>1</v>
      </c>
      <c r="C4" s="45">
        <v>1</v>
      </c>
      <c r="D4" s="6" t="str">
        <f>VLOOKUP(A4,'04.kolo prezentácia'!$A$2:$G$128,2,FALSE)</f>
        <v>Miroslav</v>
      </c>
      <c r="E4" s="6" t="str">
        <f>VLOOKUP(A4,'04.kolo prezentácia'!$A$2:$G$128,3,FALSE)</f>
        <v>Ilavský</v>
      </c>
      <c r="F4" s="6" t="str">
        <f>CONCATENATE('04.kolo výsledky KAT'!$D4," ",'04.kolo výsledky KAT'!$E4)</f>
        <v>Miroslav Ilavský</v>
      </c>
      <c r="G4" s="6" t="str">
        <f>VLOOKUP(A4,'04.kolo prezentácia'!$A$2:$G$129,4,FALSE)</f>
        <v>Best running team / Dubnica</v>
      </c>
      <c r="H4" s="30">
        <f>VLOOKUP(A4,'04.kolo prezentácia'!$A$2:$G$129,5,FALSE)</f>
        <v>1987</v>
      </c>
      <c r="I4" s="31" t="str">
        <f>VLOOKUP(A4,'04.kolo prezentácia'!$A$2:$G$129,7,FALSE)</f>
        <v>Muži B</v>
      </c>
      <c r="J4" s="48" t="str">
        <f>VLOOKUP('04.kolo výsledky KAT'!$A4,'04.kolo stopky'!A:C,3,FALSE)</f>
        <v>00:29:55,98</v>
      </c>
      <c r="K4" s="32">
        <f t="shared" ref="K4:K67" si="0">J4/$X$3</f>
        <v>2.4775691961329621E-3</v>
      </c>
      <c r="L4" s="32">
        <f>J4-$Y$3</f>
        <v>2.0849537037037034E-3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t="shared" ref="W4:W53" si="1">SUM(M4:V4)</f>
        <v>0</v>
      </c>
    </row>
    <row r="5" spans="1:25" s="2" customFormat="1" hidden="1" x14ac:dyDescent="0.25">
      <c r="A5" s="21">
        <v>13</v>
      </c>
      <c r="B5" s="45">
        <v>2</v>
      </c>
      <c r="C5" s="45">
        <v>1</v>
      </c>
      <c r="D5" s="5" t="str">
        <f>VLOOKUP(A5,'04.kolo prezentácia'!$A$2:$G$128,2,FALSE)</f>
        <v>Juraj</v>
      </c>
      <c r="E5" s="5" t="str">
        <f>VLOOKUP(A5,'04.kolo prezentácia'!$A$2:$G$128,3,FALSE)</f>
        <v>Hudák</v>
      </c>
      <c r="F5" s="6" t="str">
        <f>CONCATENATE('04.kolo výsledky KAT'!$D5," ",'04.kolo výsledky KAT'!$E5)</f>
        <v>Juraj Hudák</v>
      </c>
      <c r="G5" s="6" t="str">
        <f>VLOOKUP(A5,'04.kolo prezentácia'!$A$2:$G$129,4,FALSE)</f>
        <v>Ďurikam team / Trenčín</v>
      </c>
      <c r="H5" s="30">
        <f>VLOOKUP(A5,'04.kolo prezentácia'!$A$2:$G$129,5,FALSE)</f>
        <v>1973</v>
      </c>
      <c r="I5" s="31" t="str">
        <f>VLOOKUP(A5,'04.kolo prezentácia'!$A$2:$G$129,7,FALSE)</f>
        <v>Muži C</v>
      </c>
      <c r="J5" s="32" t="str">
        <f>VLOOKUP('04.kolo výsledky KAT'!$A5,'04.kolo stopky'!A:C,3,FALSE)</f>
        <v>00:31:03,43</v>
      </c>
      <c r="K5" s="32">
        <f t="shared" si="0"/>
        <v>2.5706170264424137E-3</v>
      </c>
      <c r="L5" s="32">
        <f t="shared" ref="L5:L68" si="2">J5-$Y$3</f>
        <v>2.8656250000000001E-3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5" s="2" customFormat="1" hidden="1" x14ac:dyDescent="0.25">
      <c r="A6" s="21">
        <v>32</v>
      </c>
      <c r="B6" s="45">
        <v>3</v>
      </c>
      <c r="C6" s="45">
        <v>2</v>
      </c>
      <c r="D6" s="5" t="str">
        <f>VLOOKUP(A6,'04.kolo prezentácia'!$A$2:$G$128,2,FALSE)</f>
        <v>Martin</v>
      </c>
      <c r="E6" s="5" t="str">
        <f>VLOOKUP(A6,'04.kolo prezentácia'!$A$2:$G$128,3,FALSE)</f>
        <v>Oláš</v>
      </c>
      <c r="F6" s="6" t="str">
        <f>CONCATENATE('04.kolo výsledky KAT'!$D6," ",'04.kolo výsledky KAT'!$E6)</f>
        <v>Martin Oláš</v>
      </c>
      <c r="G6" s="6" t="str">
        <f>VLOOKUP(A6,'04.kolo prezentácia'!$A$2:$G$129,4,FALSE)</f>
        <v>Dubnica nad Váhom</v>
      </c>
      <c r="H6" s="30">
        <f>VLOOKUP(A6,'04.kolo prezentácia'!$A$2:$G$129,5,FALSE)</f>
        <v>1986</v>
      </c>
      <c r="I6" s="31" t="str">
        <f>VLOOKUP(A6,'04.kolo prezentácia'!$A$2:$G$129,7,FALSE)</f>
        <v>Muži B</v>
      </c>
      <c r="J6" s="32" t="str">
        <f>VLOOKUP('04.kolo výsledky KAT'!$A6,'04.kolo stopky'!A:C,3,FALSE)</f>
        <v>00:31:42,76</v>
      </c>
      <c r="K6" s="32">
        <f t="shared" si="0"/>
        <v>2.6248730852425728E-3</v>
      </c>
      <c r="L6" s="32">
        <f t="shared" si="2"/>
        <v>3.3208333333333354E-3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5" s="2" customFormat="1" hidden="1" x14ac:dyDescent="0.25">
      <c r="A7" s="21">
        <v>132</v>
      </c>
      <c r="B7" s="44">
        <v>4</v>
      </c>
      <c r="C7" s="54">
        <v>3</v>
      </c>
      <c r="D7" s="5" t="str">
        <f>VLOOKUP(A7,'04.kolo prezentácia'!$A$2:$G$128,2,FALSE)</f>
        <v>Peter</v>
      </c>
      <c r="E7" s="5" t="str">
        <f>VLOOKUP(A7,'04.kolo prezentácia'!$A$2:$G$128,3,FALSE)</f>
        <v>Sobek</v>
      </c>
      <c r="F7" s="6" t="str">
        <f>CONCATENATE('04.kolo výsledky KAT'!$D7," ",'04.kolo výsledky KAT'!$E7)</f>
        <v>Peter Sobek</v>
      </c>
      <c r="G7" s="6" t="str">
        <f>VLOOKUP(A7,'04.kolo prezentácia'!$A$2:$G$129,4,FALSE)</f>
        <v>Bez me na / Trenčín</v>
      </c>
      <c r="H7" s="30">
        <f>VLOOKUP(A7,'04.kolo prezentácia'!$A$2:$G$129,5,FALSE)</f>
        <v>1978</v>
      </c>
      <c r="I7" s="31" t="str">
        <f>VLOOKUP(A7,'04.kolo prezentácia'!$A$2:$G$129,7,FALSE)</f>
        <v>Muži B</v>
      </c>
      <c r="J7" s="32" t="str">
        <f>VLOOKUP('04.kolo výsledky KAT'!$A7,'04.kolo stopky'!A:C,3,FALSE)</f>
        <v>00:32:21,96</v>
      </c>
      <c r="K7" s="32">
        <f t="shared" si="0"/>
        <v>2.678949807972454E-3</v>
      </c>
      <c r="L7" s="32">
        <f t="shared" si="2"/>
        <v>3.7745370370370381E-3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5" s="2" customFormat="1" hidden="1" x14ac:dyDescent="0.25">
      <c r="A8" s="21">
        <v>1</v>
      </c>
      <c r="B8" s="44">
        <v>5</v>
      </c>
      <c r="C8" s="45">
        <v>2</v>
      </c>
      <c r="D8" s="5" t="str">
        <f>VLOOKUP(A8,'04.kolo prezentácia'!$A$2:$G$128,2,FALSE)</f>
        <v>Jozef</v>
      </c>
      <c r="E8" s="5" t="str">
        <f>VLOOKUP(A8,'04.kolo prezentácia'!$A$2:$G$128,3,FALSE)</f>
        <v>Stanik</v>
      </c>
      <c r="F8" s="6" t="str">
        <f>CONCATENATE('04.kolo výsledky KAT'!$D8," ",'04.kolo výsledky KAT'!$E8)</f>
        <v>Jozef Stanik</v>
      </c>
      <c r="G8" s="6" t="str">
        <f>VLOOKUP(A8,'04.kolo prezentácia'!$A$2:$G$129,4,FALSE)</f>
        <v>BK Lysá pod Makytou</v>
      </c>
      <c r="H8" s="30">
        <f>VLOOKUP(A8,'04.kolo prezentácia'!$A$2:$G$129,5,FALSE)</f>
        <v>1973</v>
      </c>
      <c r="I8" s="31" t="str">
        <f>VLOOKUP(A8,'04.kolo prezentácia'!$A$2:$G$129,7,FALSE)</f>
        <v>Muži C</v>
      </c>
      <c r="J8" s="32" t="str">
        <f>VLOOKUP('04.kolo výsledky KAT'!$A8,'04.kolo stopky'!A:C,3,FALSE)</f>
        <v>00:32:29,54</v>
      </c>
      <c r="K8" s="32">
        <f t="shared" si="0"/>
        <v>2.6894064803778747E-3</v>
      </c>
      <c r="L8" s="32">
        <f t="shared" si="2"/>
        <v>3.8622685185185184E-3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 hidden="1" x14ac:dyDescent="0.25">
      <c r="A9" s="21">
        <v>139</v>
      </c>
      <c r="B9" s="44">
        <v>6</v>
      </c>
      <c r="C9" s="45">
        <v>3</v>
      </c>
      <c r="D9" s="5" t="str">
        <f>VLOOKUP(A9,'04.kolo prezentácia'!$A$2:$G$128,2,FALSE)</f>
        <v>Pavel</v>
      </c>
      <c r="E9" s="5" t="str">
        <f>VLOOKUP(A9,'04.kolo prezentácia'!$A$2:$G$128,3,FALSE)</f>
        <v>Uhrecký</v>
      </c>
      <c r="F9" s="6" t="str">
        <f>CONCATENATE('04.kolo výsledky KAT'!$D9," ",'04.kolo výsledky KAT'!$E9)</f>
        <v>Pavel Uhrecký</v>
      </c>
      <c r="G9" s="6" t="str">
        <f>VLOOKUP(A9,'04.kolo prezentácia'!$A$2:$G$129,4,FALSE)</f>
        <v>Bez me na / Trenčín</v>
      </c>
      <c r="H9" s="30">
        <f>VLOOKUP(A9,'04.kolo prezentácia'!$A$2:$G$129,5,FALSE)</f>
        <v>1974</v>
      </c>
      <c r="I9" s="31" t="str">
        <f>VLOOKUP(A9,'04.kolo prezentácia'!$A$2:$G$129,7,FALSE)</f>
        <v>Muži C</v>
      </c>
      <c r="J9" s="32" t="str">
        <f>VLOOKUP('04.kolo výsledky KAT'!$A9,'04.kolo stopky'!A:C,3,FALSE)</f>
        <v>00:32:33,01</v>
      </c>
      <c r="K9" s="32">
        <f t="shared" si="0"/>
        <v>2.6941933739460552E-3</v>
      </c>
      <c r="L9" s="32">
        <f t="shared" si="2"/>
        <v>3.9024305555555548E-3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 hidden="1" x14ac:dyDescent="0.25">
      <c r="A10" s="21">
        <v>19</v>
      </c>
      <c r="B10" s="44">
        <v>7</v>
      </c>
      <c r="C10" s="47">
        <v>4</v>
      </c>
      <c r="D10" s="5" t="str">
        <f>VLOOKUP(A10,'04.kolo prezentácia'!$A$2:$G$128,2,FALSE)</f>
        <v>Peter</v>
      </c>
      <c r="E10" s="5" t="str">
        <f>VLOOKUP(A10,'04.kolo prezentácia'!$A$2:$G$128,3,FALSE)</f>
        <v>Stehlik</v>
      </c>
      <c r="F10" s="6" t="str">
        <f>CONCATENATE('04.kolo výsledky KAT'!$D10," ",'04.kolo výsledky KAT'!$E10)</f>
        <v>Peter Stehlik</v>
      </c>
      <c r="G10" s="6" t="str">
        <f>VLOOKUP(A10,'04.kolo prezentácia'!$A$2:$G$129,4,FALSE)</f>
        <v>Best running team / Trenčín</v>
      </c>
      <c r="H10" s="30">
        <f>VLOOKUP(A10,'04.kolo prezentácia'!$A$2:$G$129,5,FALSE)</f>
        <v>1979</v>
      </c>
      <c r="I10" s="31" t="str">
        <f>VLOOKUP(A10,'04.kolo prezentácia'!$A$2:$G$129,7,FALSE)</f>
        <v>Muži B</v>
      </c>
      <c r="J10" s="32" t="str">
        <f>VLOOKUP('04.kolo výsledky KAT'!$A10,'04.kolo stopky'!A:C,3,FALSE)</f>
        <v>00:33:28,00</v>
      </c>
      <c r="K10" s="32">
        <f t="shared" si="0"/>
        <v>2.7700525316735089E-3</v>
      </c>
      <c r="L10" s="32">
        <f t="shared" si="2"/>
        <v>4.5388888888888909E-3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 hidden="1" x14ac:dyDescent="0.25">
      <c r="A11" s="21">
        <v>25</v>
      </c>
      <c r="B11" s="44">
        <v>8</v>
      </c>
      <c r="C11" s="45">
        <v>1</v>
      </c>
      <c r="D11" s="5" t="str">
        <f>VLOOKUP(A11,'04.kolo prezentácia'!$A$2:$G$128,2,FALSE)</f>
        <v>Ervín</v>
      </c>
      <c r="E11" s="5" t="str">
        <f>VLOOKUP(A11,'04.kolo prezentácia'!$A$2:$G$128,3,FALSE)</f>
        <v>Páleník</v>
      </c>
      <c r="F11" s="6" t="str">
        <f>CONCATENATE('04.kolo výsledky KAT'!$D11," ",'04.kolo výsledky KAT'!$E11)</f>
        <v>Ervín Páleník</v>
      </c>
      <c r="G11" s="6" t="str">
        <f>VLOOKUP(A11,'04.kolo prezentácia'!$A$2:$G$129,4,FALSE)</f>
        <v>Trenčín</v>
      </c>
      <c r="H11" s="30">
        <f>VLOOKUP(A11,'04.kolo prezentácia'!$A$2:$G$129,5,FALSE)</f>
        <v>1962</v>
      </c>
      <c r="I11" s="31" t="str">
        <f>VLOOKUP(A11,'04.kolo prezentácia'!$A$2:$G$129,7,FALSE)</f>
        <v>Muži D</v>
      </c>
      <c r="J11" s="32" t="str">
        <f>VLOOKUP('04.kolo výsledky KAT'!$A11,'04.kolo stopky'!A:C,3,FALSE)</f>
        <v>00:33:42,29</v>
      </c>
      <c r="K11" s="32">
        <f t="shared" si="0"/>
        <v>2.7897657043217229E-3</v>
      </c>
      <c r="L11" s="32">
        <f t="shared" si="2"/>
        <v>4.704282407407407E-3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 hidden="1" x14ac:dyDescent="0.25">
      <c r="A12" s="21">
        <v>151</v>
      </c>
      <c r="B12" s="44">
        <v>9</v>
      </c>
      <c r="C12" s="47">
        <v>5</v>
      </c>
      <c r="D12" s="5" t="str">
        <f>VLOOKUP(A12,'04.kolo prezentácia'!$A$2:$G$128,2,FALSE)</f>
        <v>Michal</v>
      </c>
      <c r="E12" s="5" t="str">
        <f>VLOOKUP(A12,'04.kolo prezentácia'!$A$2:$G$128,3,FALSE)</f>
        <v>Trebatický</v>
      </c>
      <c r="F12" s="6" t="str">
        <f>CONCATENATE('04.kolo výsledky KAT'!$D12," ",'04.kolo výsledky KAT'!$E12)</f>
        <v>Michal Trebatický</v>
      </c>
      <c r="G12" s="6" t="str">
        <f>VLOOKUP(A12,'04.kolo prezentácia'!$A$2:$G$129,4,FALSE)</f>
        <v>Soblahov</v>
      </c>
      <c r="H12" s="30">
        <f>VLOOKUP(A12,'04.kolo prezentácia'!$A$2:$G$129,5,FALSE)</f>
        <v>1978</v>
      </c>
      <c r="I12" s="31" t="str">
        <f>VLOOKUP(A12,'04.kolo prezentácia'!$A$2:$G$129,7,FALSE)</f>
        <v>Muži B</v>
      </c>
      <c r="J12" s="32" t="str">
        <f>VLOOKUP('04.kolo výsledky KAT'!$A12,'04.kolo stopky'!A:C,3,FALSE)</f>
        <v>00:33:45,93</v>
      </c>
      <c r="K12" s="32">
        <f t="shared" si="0"/>
        <v>2.794787114289498E-3</v>
      </c>
      <c r="L12" s="32">
        <f t="shared" si="2"/>
        <v>4.7464120370370386E-3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 hidden="1" x14ac:dyDescent="0.25">
      <c r="A13" s="21">
        <v>154</v>
      </c>
      <c r="B13" s="44">
        <v>10</v>
      </c>
      <c r="C13" s="47">
        <v>6</v>
      </c>
      <c r="D13" s="5" t="str">
        <f>VLOOKUP(A13,'04.kolo prezentácia'!$A$2:$G$128,2,FALSE)</f>
        <v>Miroslav</v>
      </c>
      <c r="E13" s="5" t="str">
        <f>VLOOKUP(A13,'04.kolo prezentácia'!$A$2:$G$128,3,FALSE)</f>
        <v>Letko</v>
      </c>
      <c r="F13" s="6" t="str">
        <f>CONCATENATE('04.kolo výsledky KAT'!$D13," ",'04.kolo výsledky KAT'!$E13)</f>
        <v>Miroslav Letko</v>
      </c>
      <c r="G13" s="6" t="str">
        <f>VLOOKUP(A13,'04.kolo prezentácia'!$A$2:$G$129,4,FALSE)</f>
        <v>Trenč. Stankovce</v>
      </c>
      <c r="H13" s="30">
        <f>VLOOKUP(A13,'04.kolo prezentácia'!$A$2:$G$129,5,FALSE)</f>
        <v>1979</v>
      </c>
      <c r="I13" s="31" t="str">
        <f>VLOOKUP(A13,'04.kolo prezentácia'!$A$2:$G$129,7,FALSE)</f>
        <v>Muži B</v>
      </c>
      <c r="J13" s="32" t="str">
        <f>VLOOKUP('04.kolo výsledky KAT'!$A13,'04.kolo stopky'!A:C,3,FALSE)</f>
        <v>00:34:11,12</v>
      </c>
      <c r="K13" s="32">
        <f t="shared" si="0"/>
        <v>2.8295369266763781E-3</v>
      </c>
      <c r="L13" s="32">
        <f t="shared" si="2"/>
        <v>5.0379629629629628E-3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 hidden="1" x14ac:dyDescent="0.25">
      <c r="A14" s="21">
        <v>142</v>
      </c>
      <c r="B14" s="44">
        <v>11</v>
      </c>
      <c r="C14" s="47">
        <v>7</v>
      </c>
      <c r="D14" s="5" t="str">
        <f>VLOOKUP(A14,'04.kolo prezentácia'!$A$2:$G$128,2,FALSE)</f>
        <v>Rastislav</v>
      </c>
      <c r="E14" s="5" t="str">
        <f>VLOOKUP(A14,'04.kolo prezentácia'!$A$2:$G$128,3,FALSE)</f>
        <v>Cabala</v>
      </c>
      <c r="F14" s="6" t="str">
        <f>CONCATENATE('04.kolo výsledky KAT'!$D14," ",'04.kolo výsledky KAT'!$E14)</f>
        <v>Rastislav Cabala</v>
      </c>
      <c r="G14" s="6" t="str">
        <f>VLOOKUP(A14,'04.kolo prezentácia'!$A$2:$G$129,4,FALSE)</f>
        <v>GEKONsport</v>
      </c>
      <c r="H14" s="30">
        <f>VLOOKUP(A14,'04.kolo prezentácia'!$A$2:$G$129,5,FALSE)</f>
        <v>1978</v>
      </c>
      <c r="I14" s="31" t="str">
        <f>VLOOKUP(A14,'04.kolo prezentácia'!$A$2:$G$129,7,FALSE)</f>
        <v>Muži B</v>
      </c>
      <c r="J14" s="32" t="str">
        <f>VLOOKUP('04.kolo výsledky KAT'!$A14,'04.kolo stopky'!A:C,3,FALSE)</f>
        <v>00:34:20,08</v>
      </c>
      <c r="K14" s="32">
        <f t="shared" si="0"/>
        <v>2.8418973204432079E-3</v>
      </c>
      <c r="L14" s="32">
        <f t="shared" si="2"/>
        <v>5.1416666666666659E-3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 hidden="1" x14ac:dyDescent="0.25">
      <c r="A15" s="21">
        <v>2</v>
      </c>
      <c r="B15" s="44">
        <v>12</v>
      </c>
      <c r="C15" s="47">
        <v>8</v>
      </c>
      <c r="D15" s="5" t="str">
        <f>VLOOKUP(A15,'04.kolo prezentácia'!$A$2:$G$128,2,FALSE)</f>
        <v>Milan</v>
      </c>
      <c r="E15" s="5" t="str">
        <f>VLOOKUP(A15,'04.kolo prezentácia'!$A$2:$G$128,3,FALSE)</f>
        <v>Makiš</v>
      </c>
      <c r="F15" s="6" t="str">
        <f>CONCATENATE('04.kolo výsledky KAT'!$D15," ",'04.kolo výsledky KAT'!$E15)</f>
        <v>Milan Makiš</v>
      </c>
      <c r="G15" s="6" t="str">
        <f>VLOOKUP(A15,'04.kolo prezentácia'!$A$2:$G$129,4,FALSE)</f>
        <v>Bez me na / Trenčín</v>
      </c>
      <c r="H15" s="30">
        <f>VLOOKUP(A15,'04.kolo prezentácia'!$A$2:$G$129,5,FALSE)</f>
        <v>1983</v>
      </c>
      <c r="I15" s="31" t="str">
        <f>VLOOKUP(A15,'04.kolo prezentácia'!$A$2:$G$129,7,FALSE)</f>
        <v>Muži B</v>
      </c>
      <c r="J15" s="32" t="str">
        <f>VLOOKUP('04.kolo výsledky KAT'!$A15,'04.kolo stopky'!A:C,3,FALSE)</f>
        <v>00:34:21,45</v>
      </c>
      <c r="K15" s="32">
        <f t="shared" si="0"/>
        <v>2.8437872467222884E-3</v>
      </c>
      <c r="L15" s="32">
        <f t="shared" si="2"/>
        <v>5.1575231481481507E-3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 hidden="1" x14ac:dyDescent="0.25">
      <c r="A16" s="21">
        <v>116</v>
      </c>
      <c r="B16" s="44">
        <v>13</v>
      </c>
      <c r="C16" s="45">
        <v>1</v>
      </c>
      <c r="D16" s="5" t="str">
        <f>VLOOKUP(A16,'04.kolo prezentácia'!$A$2:$G$128,2,FALSE)</f>
        <v>Iveta</v>
      </c>
      <c r="E16" s="5" t="str">
        <f>VLOOKUP(A16,'04.kolo prezentácia'!$A$2:$G$128,3,FALSE)</f>
        <v>Hulvátová</v>
      </c>
      <c r="F16" s="6" t="str">
        <f>CONCATENATE('04.kolo výsledky KAT'!$D16," ",'04.kolo výsledky KAT'!$E16)</f>
        <v>Iveta Hulvátová</v>
      </c>
      <c r="G16" s="6" t="str">
        <f>VLOOKUP(A16,'04.kolo prezentácia'!$A$2:$G$129,4,FALSE)</f>
        <v>Best running team / Dubnica</v>
      </c>
      <c r="H16" s="30">
        <f>VLOOKUP(A16,'04.kolo prezentácia'!$A$2:$G$129,5,FALSE)</f>
        <v>1970</v>
      </c>
      <c r="I16" s="31" t="str">
        <f>VLOOKUP(A16,'04.kolo prezentácia'!$A$2:$G$129,7,FALSE)</f>
        <v>Ženy B</v>
      </c>
      <c r="J16" s="32" t="str">
        <f>VLOOKUP('04.kolo výsledky KAT'!$A16,'04.kolo stopky'!A:C,3,FALSE)</f>
        <v>00:34:30,95</v>
      </c>
      <c r="K16" s="32">
        <f t="shared" si="0"/>
        <v>2.8568925749348872E-3</v>
      </c>
      <c r="L16" s="32">
        <f t="shared" si="2"/>
        <v>5.267476851851853E-3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 hidden="1" x14ac:dyDescent="0.25">
      <c r="A17" s="21">
        <v>21</v>
      </c>
      <c r="B17" s="44">
        <v>14</v>
      </c>
      <c r="C17" s="47">
        <v>4</v>
      </c>
      <c r="D17" s="5" t="str">
        <f>VLOOKUP(A17,'04.kolo prezentácia'!$A$2:$G$128,2,FALSE)</f>
        <v>Marián</v>
      </c>
      <c r="E17" s="5" t="str">
        <f>VLOOKUP(A17,'04.kolo prezentácia'!$A$2:$G$128,3,FALSE)</f>
        <v>Jelenák</v>
      </c>
      <c r="F17" s="6" t="str">
        <f>CONCATENATE('04.kolo výsledky KAT'!$D17," ",'04.kolo výsledky KAT'!$E17)</f>
        <v>Marián Jelenák</v>
      </c>
      <c r="G17" s="6" t="str">
        <f>VLOOKUP(A17,'04.kolo prezentácia'!$A$2:$G$129,4,FALSE)</f>
        <v>Bežec TT</v>
      </c>
      <c r="H17" s="30">
        <f>VLOOKUP(A17,'04.kolo prezentácia'!$A$2:$G$129,5,FALSE)</f>
        <v>1969</v>
      </c>
      <c r="I17" s="31" t="str">
        <f>VLOOKUP(A17,'04.kolo prezentácia'!$A$2:$G$129,7,FALSE)</f>
        <v>Muži C</v>
      </c>
      <c r="J17" s="32" t="str">
        <f>VLOOKUP('04.kolo výsledky KAT'!$A17,'04.kolo stopky'!A:C,3,FALSE)</f>
        <v>00:34:38,58</v>
      </c>
      <c r="K17" s="32">
        <f t="shared" si="0"/>
        <v>2.8674182227519532E-3</v>
      </c>
      <c r="L17" s="32">
        <f t="shared" si="2"/>
        <v>5.3557870370370374E-3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 hidden="1" x14ac:dyDescent="0.25">
      <c r="A18" s="21">
        <v>147</v>
      </c>
      <c r="B18" s="44">
        <v>15</v>
      </c>
      <c r="C18" s="54">
        <v>1</v>
      </c>
      <c r="D18" s="5" t="str">
        <f>VLOOKUP(A18,'04.kolo prezentácia'!$A$2:$G$128,2,FALSE)</f>
        <v>Jana</v>
      </c>
      <c r="E18" s="5" t="str">
        <f>VLOOKUP(A18,'04.kolo prezentácia'!$A$2:$G$128,3,FALSE)</f>
        <v>Uradnikova</v>
      </c>
      <c r="F18" s="6" t="str">
        <f>CONCATENATE('04.kolo výsledky KAT'!$D18," ",'04.kolo výsledky KAT'!$E18)</f>
        <v>Jana Uradnikova</v>
      </c>
      <c r="G18" s="6" t="str">
        <f>VLOOKUP(A18,'04.kolo prezentácia'!$A$2:$G$129,4,FALSE)</f>
        <v>Druzba Piestany</v>
      </c>
      <c r="H18" s="30">
        <f>VLOOKUP(A18,'04.kolo prezentácia'!$A$2:$G$129,5,FALSE)</f>
        <v>1983</v>
      </c>
      <c r="I18" s="31" t="str">
        <f>VLOOKUP(A18,'04.kolo prezentácia'!$A$2:$G$129,7,FALSE)</f>
        <v>Ženy A</v>
      </c>
      <c r="J18" s="32" t="str">
        <f>VLOOKUP('04.kolo výsledky KAT'!$A18,'04.kolo stopky'!A:C,3,FALSE)</f>
        <v>00:35:08,55</v>
      </c>
      <c r="K18" s="32">
        <f t="shared" si="0"/>
        <v>2.9087620844921195E-3</v>
      </c>
      <c r="L18" s="32">
        <f t="shared" si="2"/>
        <v>5.7026620370370339E-3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 hidden="1" x14ac:dyDescent="0.25">
      <c r="A19" s="21">
        <v>144</v>
      </c>
      <c r="B19" s="44">
        <v>16</v>
      </c>
      <c r="C19" s="47">
        <v>9</v>
      </c>
      <c r="D19" s="5" t="str">
        <f>VLOOKUP(A19,'04.kolo prezentácia'!$A$2:$G$128,2,FALSE)</f>
        <v>Stanislav</v>
      </c>
      <c r="E19" s="5" t="str">
        <f>VLOOKUP(A19,'04.kolo prezentácia'!$A$2:$G$128,3,FALSE)</f>
        <v>Bočinec</v>
      </c>
      <c r="F19" s="6" t="str">
        <f>CONCATENATE('04.kolo výsledky KAT'!$D19," ",'04.kolo výsledky KAT'!$E19)</f>
        <v>Stanislav Bočinec</v>
      </c>
      <c r="G19" s="6" t="str">
        <f>VLOOKUP(A19,'04.kolo prezentácia'!$A$2:$G$129,4,FALSE)</f>
        <v>Pohodička pohoda / DCA</v>
      </c>
      <c r="H19" s="30">
        <f>VLOOKUP(A19,'04.kolo prezentácia'!$A$2:$G$129,5,FALSE)</f>
        <v>1985</v>
      </c>
      <c r="I19" s="31" t="str">
        <f>VLOOKUP(A19,'04.kolo prezentácia'!$A$2:$G$129,7,FALSE)</f>
        <v>Muži B</v>
      </c>
      <c r="J19" s="32" t="str">
        <f>VLOOKUP('04.kolo výsledky KAT'!$A19,'04.kolo stopky'!A:C,3,FALSE)</f>
        <v>00:35:14,54</v>
      </c>
      <c r="K19" s="32">
        <f t="shared" si="0"/>
        <v>2.917025338807222E-3</v>
      </c>
      <c r="L19" s="32">
        <f t="shared" si="2"/>
        <v>5.7719907407407442E-3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 hidden="1" x14ac:dyDescent="0.25">
      <c r="A20" s="21">
        <v>133</v>
      </c>
      <c r="B20" s="44">
        <v>17</v>
      </c>
      <c r="C20" s="47">
        <v>10</v>
      </c>
      <c r="D20" s="5" t="str">
        <f>VLOOKUP(A20,'04.kolo prezentácia'!$A$2:$G$128,2,FALSE)</f>
        <v>branislav</v>
      </c>
      <c r="E20" s="5" t="str">
        <f>VLOOKUP(A20,'04.kolo prezentácia'!$A$2:$G$128,3,FALSE)</f>
        <v>tibensky</v>
      </c>
      <c r="F20" s="6" t="str">
        <f>CONCATENATE('04.kolo výsledky KAT'!$D20," ",'04.kolo výsledky KAT'!$E20)</f>
        <v>branislav tibensky</v>
      </c>
      <c r="G20" s="6" t="str">
        <f>VLOOKUP(A20,'04.kolo prezentácia'!$A$2:$G$129,4,FALSE)</f>
        <v>Nemšová</v>
      </c>
      <c r="H20" s="30">
        <f>VLOOKUP(A20,'04.kolo prezentácia'!$A$2:$G$129,5,FALSE)</f>
        <v>1982</v>
      </c>
      <c r="I20" s="31" t="str">
        <f>VLOOKUP(A20,'04.kolo prezentácia'!$A$2:$G$129,7,FALSE)</f>
        <v>Muži B</v>
      </c>
      <c r="J20" s="32" t="str">
        <f>VLOOKUP('04.kolo výsledky KAT'!$A20,'04.kolo stopky'!A:C,3,FALSE)</f>
        <v>00:35:32,92</v>
      </c>
      <c r="K20" s="32">
        <f t="shared" si="0"/>
        <v>2.9423807001280181E-3</v>
      </c>
      <c r="L20" s="32">
        <f t="shared" si="2"/>
        <v>5.9847222222222211E-3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 hidden="1" x14ac:dyDescent="0.25">
      <c r="A21" s="21">
        <v>29</v>
      </c>
      <c r="B21" s="44">
        <v>18</v>
      </c>
      <c r="C21" s="61">
        <v>5</v>
      </c>
      <c r="D21" s="5" t="str">
        <f>VLOOKUP(A21,'04.kolo prezentácia'!$A$2:$G$128,2,FALSE)</f>
        <v>Pavol</v>
      </c>
      <c r="E21" s="5" t="str">
        <f>VLOOKUP(A21,'04.kolo prezentácia'!$A$2:$G$128,3,FALSE)</f>
        <v>Bortel</v>
      </c>
      <c r="F21" s="6" t="str">
        <f>CONCATENATE('04.kolo výsledky KAT'!$D21," ",'04.kolo výsledky KAT'!$E21)</f>
        <v>Pavol Bortel</v>
      </c>
      <c r="G21" s="6" t="str">
        <f>VLOOKUP(A21,'04.kolo prezentácia'!$A$2:$G$129,4,FALSE)</f>
        <v>Dubnica nad Váhom</v>
      </c>
      <c r="H21" s="30">
        <f>VLOOKUP(A21,'04.kolo prezentácia'!$A$2:$G$129,5,FALSE)</f>
        <v>1976</v>
      </c>
      <c r="I21" s="31" t="str">
        <f>VLOOKUP(A21,'04.kolo prezentácia'!$A$2:$G$129,7,FALSE)</f>
        <v>Muži C</v>
      </c>
      <c r="J21" s="32" t="str">
        <f>VLOOKUP('04.kolo výsledky KAT'!$A21,'04.kolo stopky'!A:C,3,FALSE)</f>
        <v>00:36:00,31</v>
      </c>
      <c r="K21" s="32">
        <f t="shared" si="0"/>
        <v>2.9801654306272898E-3</v>
      </c>
      <c r="L21" s="32">
        <f t="shared" si="2"/>
        <v>6.3017361111111121E-3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 hidden="1" x14ac:dyDescent="0.25">
      <c r="A22" s="21">
        <v>111</v>
      </c>
      <c r="B22" s="44">
        <v>19</v>
      </c>
      <c r="C22" s="47">
        <v>6</v>
      </c>
      <c r="D22" s="6" t="str">
        <f>VLOOKUP(A22,'04.kolo prezentácia'!$A$2:$G$128,2,FALSE)</f>
        <v>Daniel</v>
      </c>
      <c r="E22" s="6" t="str">
        <f>VLOOKUP(A22,'04.kolo prezentácia'!$A$2:$G$128,3,FALSE)</f>
        <v>Zubo</v>
      </c>
      <c r="F22" s="6" t="str">
        <f>CONCATENATE('04.kolo výsledky KAT'!$D22," ",'04.kolo výsledky KAT'!$E22)</f>
        <v>Daniel Zubo</v>
      </c>
      <c r="G22" s="6" t="str">
        <f>VLOOKUP(A22,'04.kolo prezentácia'!$A$2:$G$129,4,FALSE)</f>
        <v>Nova Dubnica</v>
      </c>
      <c r="H22" s="30">
        <f>VLOOKUP(A22,'04.kolo prezentácia'!$A$2:$G$129,5,FALSE)</f>
        <v>1969</v>
      </c>
      <c r="I22" s="31" t="str">
        <f>VLOOKUP(A22,'04.kolo prezentácia'!$A$2:$G$129,7,FALSE)</f>
        <v>Muži C</v>
      </c>
      <c r="J22" s="32" t="str">
        <f>VLOOKUP('04.kolo výsledky KAT'!$A22,'04.kolo stopky'!A:C,3,FALSE)</f>
        <v>00:36:17,37</v>
      </c>
      <c r="K22" s="32">
        <f t="shared" si="0"/>
        <v>3.0036998410806512E-3</v>
      </c>
      <c r="L22" s="32">
        <f t="shared" si="2"/>
        <v>6.4991898148148118E-3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 hidden="1" x14ac:dyDescent="0.25">
      <c r="A23" s="21">
        <v>126</v>
      </c>
      <c r="B23" s="44">
        <v>20</v>
      </c>
      <c r="C23" s="47">
        <v>7</v>
      </c>
      <c r="D23" s="5" t="str">
        <f>VLOOKUP(A23,'04.kolo prezentácia'!$A$2:$G$128,2,FALSE)</f>
        <v>Ján</v>
      </c>
      <c r="E23" s="5" t="str">
        <f>VLOOKUP(A23,'04.kolo prezentácia'!$A$2:$G$128,3,FALSE)</f>
        <v>Vojtek</v>
      </c>
      <c r="F23" s="6" t="str">
        <f>CONCATENATE('04.kolo výsledky KAT'!$D23," ",'04.kolo výsledky KAT'!$E23)</f>
        <v>Ján Vojtek</v>
      </c>
      <c r="G23" s="6" t="str">
        <f>VLOOKUP(A23,'04.kolo prezentácia'!$A$2:$G$129,4,FALSE)</f>
        <v>OŠK Soblahov</v>
      </c>
      <c r="H23" s="30">
        <f>VLOOKUP(A23,'04.kolo prezentácia'!$A$2:$G$129,5,FALSE)</f>
        <v>1974</v>
      </c>
      <c r="I23" s="31" t="str">
        <f>VLOOKUP(A23,'04.kolo prezentácia'!$A$2:$G$129,7,FALSE)</f>
        <v>Muži C</v>
      </c>
      <c r="J23" s="32" t="str">
        <f>VLOOKUP('04.kolo výsledky KAT'!$A23,'04.kolo stopky'!A:C,3,FALSE)</f>
        <v>00:36:53,48</v>
      </c>
      <c r="K23" s="32">
        <f t="shared" si="0"/>
        <v>3.053513883370856E-3</v>
      </c>
      <c r="L23" s="32">
        <f t="shared" si="2"/>
        <v>6.9171296296296307E-3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 hidden="1" x14ac:dyDescent="0.25">
      <c r="A24" s="21">
        <v>5</v>
      </c>
      <c r="B24" s="44">
        <v>21</v>
      </c>
      <c r="C24" s="54">
        <v>1</v>
      </c>
      <c r="D24" s="5" t="str">
        <f>VLOOKUP(A24,'04.kolo prezentácia'!$A$2:$G$128,2,FALSE)</f>
        <v>Pavol</v>
      </c>
      <c r="E24" s="5" t="str">
        <f>VLOOKUP(A24,'04.kolo prezentácia'!$A$2:$G$128,3,FALSE)</f>
        <v>Jankech</v>
      </c>
      <c r="F24" s="6" t="str">
        <f>CONCATENATE('04.kolo výsledky KAT'!$D24," ",'04.kolo výsledky KAT'!$E24)</f>
        <v>Pavol Jankech</v>
      </c>
      <c r="G24" s="6" t="str">
        <f>VLOOKUP(A24,'04.kolo prezentácia'!$A$2:$G$129,4,FALSE)</f>
        <v>Trencin</v>
      </c>
      <c r="H24" s="30">
        <f>VLOOKUP(A24,'04.kolo prezentácia'!$A$2:$G$129,5,FALSE)</f>
        <v>1957</v>
      </c>
      <c r="I24" s="31" t="str">
        <f>VLOOKUP(A24,'04.kolo prezentácia'!$A$2:$G$129,7,FALSE)</f>
        <v>Muži E</v>
      </c>
      <c r="J24" s="32" t="str">
        <f>VLOOKUP('04.kolo výsledky KAT'!$A24,'04.kolo stopky'!A:C,3,FALSE)</f>
        <v>00:36:53,80</v>
      </c>
      <c r="K24" s="32">
        <f t="shared" si="0"/>
        <v>3.053955326005386E-3</v>
      </c>
      <c r="L24" s="32">
        <f t="shared" si="2"/>
        <v>6.9208333333333379E-3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 hidden="1" x14ac:dyDescent="0.25">
      <c r="A25" s="21">
        <v>137</v>
      </c>
      <c r="B25" s="44">
        <v>22</v>
      </c>
      <c r="C25" s="54">
        <v>2</v>
      </c>
      <c r="D25" s="5" t="str">
        <f>VLOOKUP(A25,'04.kolo prezentácia'!$A$2:$G$128,2,FALSE)</f>
        <v>Ján</v>
      </c>
      <c r="E25" s="5" t="str">
        <f>VLOOKUP(A25,'04.kolo prezentácia'!$A$2:$G$128,3,FALSE)</f>
        <v>Ďuráči</v>
      </c>
      <c r="F25" s="6" t="str">
        <f>CONCATENATE('04.kolo výsledky KAT'!$D25," ",'04.kolo výsledky KAT'!$E25)</f>
        <v>Ján Ďuráči</v>
      </c>
      <c r="G25" s="6" t="str">
        <f>VLOOKUP(A25,'04.kolo prezentácia'!$A$2:$G$129,4,FALSE)</f>
        <v>Soblahov</v>
      </c>
      <c r="H25" s="30">
        <f>VLOOKUP(A25,'04.kolo prezentácia'!$A$2:$G$129,5,FALSE)</f>
        <v>1965</v>
      </c>
      <c r="I25" s="31" t="str">
        <f>VLOOKUP(A25,'04.kolo prezentácia'!$A$2:$G$129,7,FALSE)</f>
        <v>Muži D</v>
      </c>
      <c r="J25" s="32" t="str">
        <f>VLOOKUP('04.kolo výsledky KAT'!$A25,'04.kolo stopky'!A:C,3,FALSE)</f>
        <v>00:36:54,59</v>
      </c>
      <c r="K25" s="32">
        <f t="shared" si="0"/>
        <v>3.0550451375093803E-3</v>
      </c>
      <c r="L25" s="32">
        <f t="shared" si="2"/>
        <v>6.9299768518518504E-3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 hidden="1" x14ac:dyDescent="0.25">
      <c r="A26" s="21">
        <v>143</v>
      </c>
      <c r="B26" s="44">
        <v>23</v>
      </c>
      <c r="C26" s="47">
        <v>8</v>
      </c>
      <c r="D26" s="5" t="str">
        <f>VLOOKUP(A26,'04.kolo prezentácia'!$A$2:$G$128,2,FALSE)</f>
        <v>Ondřej</v>
      </c>
      <c r="E26" s="5" t="str">
        <f>VLOOKUP(A26,'04.kolo prezentácia'!$A$2:$G$128,3,FALSE)</f>
        <v>Tluka</v>
      </c>
      <c r="F26" s="6" t="str">
        <f>CONCATENATE('04.kolo výsledky KAT'!$D26," ",'04.kolo výsledky KAT'!$E26)</f>
        <v>Ondřej Tluka</v>
      </c>
      <c r="G26" s="6" t="str">
        <f>VLOOKUP(A26,'04.kolo prezentácia'!$A$2:$G$129,4,FALSE)</f>
        <v>Trenčín</v>
      </c>
      <c r="H26" s="30">
        <f>VLOOKUP(A26,'04.kolo prezentácia'!$A$2:$G$129,5,FALSE)</f>
        <v>1976</v>
      </c>
      <c r="I26" s="31" t="str">
        <f>VLOOKUP(A26,'04.kolo prezentácia'!$A$2:$G$129,7,FALSE)</f>
        <v>Muži C</v>
      </c>
      <c r="J26" s="32" t="str">
        <f>VLOOKUP('04.kolo výsledky KAT'!$A26,'04.kolo stopky'!A:C,3,FALSE)</f>
        <v>00:37:09,92</v>
      </c>
      <c r="K26" s="32">
        <f t="shared" si="0"/>
        <v>3.0761929987198166E-3</v>
      </c>
      <c r="L26" s="32">
        <f t="shared" si="2"/>
        <v>7.107407407407413E-3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 hidden="1" x14ac:dyDescent="0.25">
      <c r="A27" s="21">
        <v>43</v>
      </c>
      <c r="B27" s="44">
        <v>24</v>
      </c>
      <c r="C27" s="54">
        <v>2</v>
      </c>
      <c r="D27" s="5" t="str">
        <f>VLOOKUP(A27,'04.kolo prezentácia'!$A$2:$G$128,2,FALSE)</f>
        <v>Miroslav</v>
      </c>
      <c r="E27" s="5" t="str">
        <f>VLOOKUP(A27,'04.kolo prezentácia'!$A$2:$G$128,3,FALSE)</f>
        <v>Kováč</v>
      </c>
      <c r="F27" s="6" t="str">
        <f>CONCATENATE('04.kolo výsledky KAT'!$D27," ",'04.kolo výsledky KAT'!$E27)</f>
        <v>Miroslav Kováč</v>
      </c>
      <c r="G27" s="6" t="str">
        <f>VLOOKUP(A27,'04.kolo prezentácia'!$A$2:$G$129,4,FALSE)</f>
        <v>Buď Lepší / Trenčín</v>
      </c>
      <c r="H27" s="30">
        <f>VLOOKUP(A27,'04.kolo prezentácia'!$A$2:$G$129,5,FALSE)</f>
        <v>1952</v>
      </c>
      <c r="I27" s="31" t="str">
        <f>VLOOKUP(A27,'04.kolo prezentácia'!$A$2:$G$129,7,FALSE)</f>
        <v>Muži E</v>
      </c>
      <c r="J27" s="32" t="str">
        <f>VLOOKUP('04.kolo výsledky KAT'!$A27,'04.kolo stopky'!A:C,3,FALSE)</f>
        <v>00:37:22,17</v>
      </c>
      <c r="K27" s="32">
        <f t="shared" si="0"/>
        <v>3.0930919745729047E-3</v>
      </c>
      <c r="L27" s="32">
        <f t="shared" si="2"/>
        <v>7.2491898148148194E-3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 hidden="1" x14ac:dyDescent="0.25">
      <c r="A28" s="21">
        <v>8</v>
      </c>
      <c r="B28" s="44">
        <v>25</v>
      </c>
      <c r="C28" s="54">
        <v>3</v>
      </c>
      <c r="D28" s="5" t="str">
        <f>VLOOKUP(A28,'04.kolo prezentácia'!$A$2:$G$128,2,FALSE)</f>
        <v>Štefan</v>
      </c>
      <c r="E28" s="5" t="str">
        <f>VLOOKUP(A28,'04.kolo prezentácia'!$A$2:$G$128,3,FALSE)</f>
        <v>Červenka</v>
      </c>
      <c r="F28" s="6" t="str">
        <f>CONCATENATE('04.kolo výsledky KAT'!$D28," ",'04.kolo výsledky KAT'!$E28)</f>
        <v>Štefan Červenka</v>
      </c>
      <c r="G28" s="6" t="str">
        <f>VLOOKUP(A28,'04.kolo prezentácia'!$A$2:$G$129,4,FALSE)</f>
        <v>Buď Lepší</v>
      </c>
      <c r="H28" s="30">
        <f>VLOOKUP(A28,'04.kolo prezentácia'!$A$2:$G$129,5,FALSE)</f>
        <v>1966</v>
      </c>
      <c r="I28" s="31" t="str">
        <f>VLOOKUP(A28,'04.kolo prezentácia'!$A$2:$G$129,7,FALSE)</f>
        <v>Muži D</v>
      </c>
      <c r="J28" s="32" t="str">
        <f>VLOOKUP('04.kolo výsledky KAT'!$A28,'04.kolo stopky'!A:C,3,FALSE)</f>
        <v>00:37:25,68</v>
      </c>
      <c r="K28" s="32">
        <f t="shared" si="0"/>
        <v>3.0979340484704005E-3</v>
      </c>
      <c r="L28" s="32">
        <f t="shared" si="2"/>
        <v>7.2898148148148115E-3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 hidden="1" x14ac:dyDescent="0.25">
      <c r="A29" s="21">
        <v>10</v>
      </c>
      <c r="B29" s="44">
        <v>26</v>
      </c>
      <c r="C29" s="54">
        <v>2</v>
      </c>
      <c r="D29" s="5" t="str">
        <f>VLOOKUP(A29,'04.kolo prezentácia'!$A$2:$G$128,2,FALSE)</f>
        <v>Jitka</v>
      </c>
      <c r="E29" s="5" t="str">
        <f>VLOOKUP(A29,'04.kolo prezentácia'!$A$2:$G$128,3,FALSE)</f>
        <v>Hudáková</v>
      </c>
      <c r="F29" s="6" t="str">
        <f>CONCATENATE('04.kolo výsledky KAT'!$D29," ",'04.kolo výsledky KAT'!$E29)</f>
        <v>Jitka Hudáková</v>
      </c>
      <c r="G29" s="6" t="str">
        <f>VLOOKUP(A29,'04.kolo prezentácia'!$A$2:$G$129,4,FALSE)</f>
        <v>Ďurikam team Trenčín</v>
      </c>
      <c r="H29" s="30">
        <f>VLOOKUP(A29,'04.kolo prezentácia'!$A$2:$G$129,5,FALSE)</f>
        <v>1971</v>
      </c>
      <c r="I29" s="31" t="str">
        <f>VLOOKUP(A29,'04.kolo prezentácia'!$A$2:$G$129,7,FALSE)</f>
        <v>Ženy B</v>
      </c>
      <c r="J29" s="32" t="str">
        <f>VLOOKUP('04.kolo výsledky KAT'!$A29,'04.kolo stopky'!A:C,3,FALSE)</f>
        <v>00:37:30,39</v>
      </c>
      <c r="K29" s="32">
        <f t="shared" si="0"/>
        <v>3.1044315322473846E-3</v>
      </c>
      <c r="L29" s="32">
        <f t="shared" si="2"/>
        <v>7.3443287037037071E-3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 hidden="1" x14ac:dyDescent="0.25">
      <c r="A30" s="21">
        <v>166</v>
      </c>
      <c r="B30" s="44">
        <v>27</v>
      </c>
      <c r="C30" s="47">
        <v>11</v>
      </c>
      <c r="D30" s="5" t="str">
        <f>VLOOKUP(A30,'04.kolo prezentácia'!$A$2:$G$128,2,FALSE)</f>
        <v>Vojtech</v>
      </c>
      <c r="E30" s="5" t="str">
        <f>VLOOKUP(A30,'04.kolo prezentácia'!$A$2:$G$128,3,FALSE)</f>
        <v>Markusík</v>
      </c>
      <c r="F30" s="6" t="str">
        <f>CONCATENATE('04.kolo výsledky KAT'!$D30," ",'04.kolo výsledky KAT'!$E30)</f>
        <v>Vojtech Markusík</v>
      </c>
      <c r="G30" s="6" t="str">
        <f>VLOOKUP(A30,'04.kolo prezentácia'!$A$2:$G$129,4,FALSE)</f>
        <v>Mercedes / Trenčín</v>
      </c>
      <c r="H30" s="30">
        <f>VLOOKUP(A30,'04.kolo prezentácia'!$A$2:$G$129,5,FALSE)</f>
        <v>1981</v>
      </c>
      <c r="I30" s="31" t="str">
        <f>VLOOKUP(A30,'04.kolo prezentácia'!$A$2:$G$129,7,FALSE)</f>
        <v>Muži B</v>
      </c>
      <c r="J30" s="32" t="str">
        <f>VLOOKUP('04.kolo výsledky KAT'!$A30,'04.kolo stopky'!A:C,3,FALSE)</f>
        <v>00:37:41,61</v>
      </c>
      <c r="K30" s="32">
        <f t="shared" si="0"/>
        <v>3.1199096146205798E-3</v>
      </c>
      <c r="L30" s="32">
        <f t="shared" si="2"/>
        <v>7.4741898148148155E-3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 hidden="1" x14ac:dyDescent="0.25">
      <c r="A31" s="21">
        <v>165</v>
      </c>
      <c r="B31" s="44">
        <v>28</v>
      </c>
      <c r="C31" s="47">
        <v>12</v>
      </c>
      <c r="D31" s="5" t="str">
        <f>VLOOKUP(A31,'04.kolo prezentácia'!$A$2:$G$128,2,FALSE)</f>
        <v>Branislav</v>
      </c>
      <c r="E31" s="5" t="str">
        <f>VLOOKUP(A31,'04.kolo prezentácia'!$A$2:$G$128,3,FALSE)</f>
        <v>Lobotka</v>
      </c>
      <c r="F31" s="6" t="str">
        <f>CONCATENATE('04.kolo výsledky KAT'!$D31," ",'04.kolo výsledky KAT'!$E31)</f>
        <v>Branislav Lobotka</v>
      </c>
      <c r="G31" s="6" t="str">
        <f>VLOOKUP(A31,'04.kolo prezentácia'!$A$2:$G$129,4,FALSE)</f>
        <v>Buď Lepší</v>
      </c>
      <c r="H31" s="30">
        <f>VLOOKUP(A31,'04.kolo prezentácia'!$A$2:$G$129,5,FALSE)</f>
        <v>1986</v>
      </c>
      <c r="I31" s="31" t="str">
        <f>VLOOKUP(A31,'04.kolo prezentácia'!$A$2:$G$129,7,FALSE)</f>
        <v>Muži B</v>
      </c>
      <c r="J31" s="32" t="str">
        <f>VLOOKUP('04.kolo výsledky KAT'!$A31,'04.kolo stopky'!A:C,3,FALSE)</f>
        <v>00:37:57,70</v>
      </c>
      <c r="K31" s="32">
        <f t="shared" si="0"/>
        <v>3.1421059020880233E-3</v>
      </c>
      <c r="L31" s="32">
        <f t="shared" si="2"/>
        <v>7.6604166666666661E-3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 x14ac:dyDescent="0.25">
      <c r="A32" s="21">
        <v>84</v>
      </c>
      <c r="B32" s="44">
        <v>29</v>
      </c>
      <c r="C32" s="54">
        <v>1</v>
      </c>
      <c r="D32" s="5" t="str">
        <f>VLOOKUP(A32,'04.kolo prezentácia'!$A$2:$G$128,2,FALSE)</f>
        <v>Filip</v>
      </c>
      <c r="E32" s="5" t="str">
        <f>VLOOKUP(A32,'04.kolo prezentácia'!$A$2:$G$128,3,FALSE)</f>
        <v>Strieženec</v>
      </c>
      <c r="F32" s="6" t="str">
        <f>CONCATENATE('04.kolo výsledky KAT'!$D32," ",'04.kolo výsledky KAT'!$E32)</f>
        <v>Filip Strieženec</v>
      </c>
      <c r="G32" s="6" t="str">
        <f>VLOOKUP(A32,'04.kolo prezentácia'!$A$2:$G$129,4,FALSE)</f>
        <v>Adamovské Kochanovce</v>
      </c>
      <c r="H32" s="30">
        <f>VLOOKUP(A32,'04.kolo prezentácia'!$A$2:$G$129,5,FALSE)</f>
        <v>1998</v>
      </c>
      <c r="I32" s="31" t="str">
        <f>VLOOKUP(A32,'04.kolo prezentácia'!$A$2:$G$129,7,FALSE)</f>
        <v>Muži A</v>
      </c>
      <c r="J32" s="32" t="str">
        <f>VLOOKUP('04.kolo výsledky KAT'!$A32,'04.kolo stopky'!A:C,3,FALSE)</f>
        <v>00:37:59,14</v>
      </c>
      <c r="K32" s="32">
        <f t="shared" si="0"/>
        <v>3.1440923939434063E-3</v>
      </c>
      <c r="L32" s="32">
        <f t="shared" si="2"/>
        <v>7.6770833333333309E-3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 hidden="1" x14ac:dyDescent="0.25">
      <c r="A33" s="21">
        <v>53</v>
      </c>
      <c r="B33" s="44">
        <v>30</v>
      </c>
      <c r="C33" s="47">
        <v>4</v>
      </c>
      <c r="D33" s="6" t="str">
        <f>VLOOKUP(A33,'04.kolo prezentácia'!$A$2:$G$128,2,FALSE)</f>
        <v>Anton</v>
      </c>
      <c r="E33" s="6" t="str">
        <f>VLOOKUP(A33,'04.kolo prezentácia'!$A$2:$G$128,3,FALSE)</f>
        <v>Blaško</v>
      </c>
      <c r="F33" s="6" t="str">
        <f>CONCATENATE('04.kolo výsledky KAT'!$D33," ",'04.kolo výsledky KAT'!$E33)</f>
        <v>Anton Blaško</v>
      </c>
      <c r="G33" s="6" t="str">
        <f>VLOOKUP(A33,'04.kolo prezentácia'!$A$2:$G$129,4,FALSE)</f>
        <v>Dubnica nad Váhom</v>
      </c>
      <c r="H33" s="30">
        <f>VLOOKUP(A33,'04.kolo prezentácia'!$A$2:$G$129,5,FALSE)</f>
        <v>1965</v>
      </c>
      <c r="I33" s="31" t="str">
        <f>VLOOKUP(A33,'04.kolo prezentácia'!$A$2:$G$129,7,FALSE)</f>
        <v>Muži D</v>
      </c>
      <c r="J33" s="32" t="str">
        <f>VLOOKUP('04.kolo výsledky KAT'!$A33,'04.kolo stopky'!A:C,3,FALSE)</f>
        <v>00:37:59,40</v>
      </c>
      <c r="K33" s="32">
        <f t="shared" si="0"/>
        <v>3.144451066083962E-3</v>
      </c>
      <c r="L33" s="32">
        <f t="shared" si="2"/>
        <v>7.6800925925925925E-3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 x14ac:dyDescent="0.25">
      <c r="A34" s="21">
        <v>155</v>
      </c>
      <c r="B34" s="44">
        <v>31</v>
      </c>
      <c r="C34" s="54">
        <v>2</v>
      </c>
      <c r="D34" s="5" t="str">
        <f>VLOOKUP(A34,'04.kolo prezentácia'!$A$2:$G$128,2,FALSE)</f>
        <v>Matúš</v>
      </c>
      <c r="E34" s="5" t="str">
        <f>VLOOKUP(A34,'04.kolo prezentácia'!$A$2:$G$128,3,FALSE)</f>
        <v>Varačka</v>
      </c>
      <c r="F34" s="6" t="str">
        <f>CONCATENATE('04.kolo výsledky KAT'!$D34," ",'04.kolo výsledky KAT'!$E34)</f>
        <v>Matúš Varačka</v>
      </c>
      <c r="G34" s="6" t="str">
        <f>VLOOKUP(A34,'04.kolo prezentácia'!$A$2:$G$129,4,FALSE)</f>
        <v>Beckov</v>
      </c>
      <c r="H34" s="30">
        <f>VLOOKUP(A34,'04.kolo prezentácia'!$A$2:$G$129,5,FALSE)</f>
        <v>1988</v>
      </c>
      <c r="I34" s="31" t="str">
        <f>VLOOKUP(A34,'04.kolo prezentácia'!$A$2:$G$129,7,FALSE)</f>
        <v>Muži A</v>
      </c>
      <c r="J34" s="32" t="str">
        <f>VLOOKUP('04.kolo výsledky KAT'!$A34,'04.kolo stopky'!A:C,3,FALSE)</f>
        <v>00:38:00,03</v>
      </c>
      <c r="K34" s="32">
        <f t="shared" si="0"/>
        <v>3.1453201562706926E-3</v>
      </c>
      <c r="L34" s="32">
        <f t="shared" si="2"/>
        <v>7.6873842592592619E-3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 hidden="1" x14ac:dyDescent="0.25">
      <c r="A35" s="21">
        <v>118</v>
      </c>
      <c r="B35" s="44">
        <v>32</v>
      </c>
      <c r="C35" s="54">
        <v>2</v>
      </c>
      <c r="D35" s="5" t="str">
        <f>VLOOKUP(A35,'04.kolo prezentácia'!$A$2:$G$128,2,FALSE)</f>
        <v>Anna</v>
      </c>
      <c r="E35" s="5" t="str">
        <f>VLOOKUP(A35,'04.kolo prezentácia'!$A$2:$G$128,3,FALSE)</f>
        <v>Štítiková</v>
      </c>
      <c r="F35" s="6" t="str">
        <f>CONCATENATE('04.kolo výsledky KAT'!$D35," ",'04.kolo výsledky KAT'!$E35)</f>
        <v>Anna Štítiková</v>
      </c>
      <c r="G35" s="6" t="str">
        <f>VLOOKUP(A35,'04.kolo prezentácia'!$A$2:$G$129,4,FALSE)</f>
        <v>Ďurikam team Trenčín</v>
      </c>
      <c r="H35" s="30">
        <f>VLOOKUP(A35,'04.kolo prezentácia'!$A$2:$G$129,5,FALSE)</f>
        <v>1985</v>
      </c>
      <c r="I35" s="31" t="str">
        <f>VLOOKUP(A35,'04.kolo prezentácia'!$A$2:$G$129,7,FALSE)</f>
        <v>Ženy A</v>
      </c>
      <c r="J35" s="32" t="str">
        <f>VLOOKUP('04.kolo výsledky KAT'!$A35,'04.kolo stopky'!A:C,3,FALSE)</f>
        <v>00:38:21,15</v>
      </c>
      <c r="K35" s="32">
        <f t="shared" si="0"/>
        <v>3.1744553701496484E-3</v>
      </c>
      <c r="L35" s="32">
        <f t="shared" si="2"/>
        <v>7.9318287037037014E-3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 hidden="1" x14ac:dyDescent="0.25">
      <c r="A36" s="21">
        <v>162</v>
      </c>
      <c r="B36" s="44">
        <v>33</v>
      </c>
      <c r="C36" s="47">
        <v>5</v>
      </c>
      <c r="D36" s="5" t="str">
        <f>VLOOKUP(A36,'04.kolo prezentácia'!$A$2:$G$128,2,FALSE)</f>
        <v>Jan</v>
      </c>
      <c r="E36" s="5" t="str">
        <f>VLOOKUP(A36,'04.kolo prezentácia'!$A$2:$G$128,3,FALSE)</f>
        <v>Kucharík</v>
      </c>
      <c r="F36" s="6" t="str">
        <f>CONCATENATE('04.kolo výsledky KAT'!$D36," ",'04.kolo výsledky KAT'!$E36)</f>
        <v>Jan Kucharík</v>
      </c>
      <c r="G36" s="6" t="str">
        <f>VLOOKUP(A36,'04.kolo prezentácia'!$A$2:$G$129,4,FALSE)</f>
        <v>Ďurikam team / Trenčín</v>
      </c>
      <c r="H36" s="30">
        <f>VLOOKUP(A36,'04.kolo prezentácia'!$A$2:$G$129,5,FALSE)</f>
        <v>1965</v>
      </c>
      <c r="I36" s="31" t="str">
        <f>VLOOKUP(A36,'04.kolo prezentácia'!$A$2:$G$129,7,FALSE)</f>
        <v>Muži D</v>
      </c>
      <c r="J36" s="32" t="str">
        <f>VLOOKUP('04.kolo výsledky KAT'!$A36,'04.kolo stopky'!A:C,3,FALSE)</f>
        <v>00:38:27,73</v>
      </c>
      <c r="K36" s="32">
        <f t="shared" si="0"/>
        <v>3.1835325343221648E-3</v>
      </c>
      <c r="L36" s="32">
        <f t="shared" si="2"/>
        <v>8.0079861111111116E-3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t="shared" si="1"/>
        <v>0</v>
      </c>
      <c r="Y36"/>
    </row>
    <row r="37" spans="1:25" hidden="1" x14ac:dyDescent="0.25">
      <c r="A37" s="21">
        <v>93</v>
      </c>
      <c r="B37" s="44">
        <v>34</v>
      </c>
      <c r="C37" s="47">
        <v>9</v>
      </c>
      <c r="D37" s="5" t="str">
        <f>VLOOKUP(A37,'04.kolo prezentácia'!$A$2:$G$128,2,FALSE)</f>
        <v>Juraj</v>
      </c>
      <c r="E37" s="5" t="str">
        <f>VLOOKUP(A37,'04.kolo prezentácia'!$A$2:$G$128,3,FALSE)</f>
        <v>Shiller</v>
      </c>
      <c r="F37" s="6" t="str">
        <f>CONCATENATE('04.kolo výsledky KAT'!$D37," ",'04.kolo výsledky KAT'!$E37)</f>
        <v>Juraj Shiller</v>
      </c>
      <c r="G37" s="6" t="str">
        <f>VLOOKUP(A37,'04.kolo prezentácia'!$A$2:$G$129,4,FALSE)</f>
        <v>Nova Dubnica</v>
      </c>
      <c r="H37" s="30">
        <f>VLOOKUP(A37,'04.kolo prezentácia'!$A$2:$G$129,5,FALSE)</f>
        <v>1977</v>
      </c>
      <c r="I37" s="31" t="str">
        <f>VLOOKUP(A37,'04.kolo prezentácia'!$A$2:$G$129,7,FALSE)</f>
        <v>Muži C</v>
      </c>
      <c r="J37" s="32" t="str">
        <f>VLOOKUP('04.kolo výsledky KAT'!$A37,'04.kolo stopky'!A:C,3,FALSE)</f>
        <v>00:38:28,09</v>
      </c>
      <c r="K37" s="32">
        <f t="shared" si="0"/>
        <v>3.1840291572860103E-3</v>
      </c>
      <c r="L37" s="32">
        <f t="shared" si="2"/>
        <v>8.0121527777777778E-3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1"/>
        <v>0</v>
      </c>
      <c r="X37" s="2"/>
      <c r="Y37"/>
    </row>
    <row r="38" spans="1:25" hidden="1" x14ac:dyDescent="0.25">
      <c r="A38" s="21">
        <v>20</v>
      </c>
      <c r="B38" s="44">
        <v>35</v>
      </c>
      <c r="C38" s="47">
        <v>6</v>
      </c>
      <c r="D38" s="5" t="str">
        <f>VLOOKUP(A38,'04.kolo prezentácia'!$A$2:$G$128,2,FALSE)</f>
        <v>marian</v>
      </c>
      <c r="E38" s="5" t="str">
        <f>VLOOKUP(A38,'04.kolo prezentácia'!$A$2:$G$128,3,FALSE)</f>
        <v>Adamkovic</v>
      </c>
      <c r="F38" s="6" t="str">
        <f>CONCATENATE('04.kolo výsledky KAT'!$D38," ",'04.kolo výsledky KAT'!$E38)</f>
        <v>marian Adamkovic</v>
      </c>
      <c r="G38" s="6" t="str">
        <f>VLOOKUP(A38,'04.kolo prezentácia'!$A$2:$G$129,4,FALSE)</f>
        <v>Gekon sport</v>
      </c>
      <c r="H38" s="30">
        <f>VLOOKUP(A38,'04.kolo prezentácia'!$A$2:$G$129,5,FALSE)</f>
        <v>1964</v>
      </c>
      <c r="I38" s="31" t="str">
        <f>VLOOKUP(A38,'04.kolo prezentácia'!$A$2:$G$129,7,FALSE)</f>
        <v>Muži D</v>
      </c>
      <c r="J38" s="32" t="str">
        <f>VLOOKUP('04.kolo výsledky KAT'!$A38,'04.kolo stopky'!A:C,3,FALSE)</f>
        <v>00:38:46,73</v>
      </c>
      <c r="K38" s="32">
        <f t="shared" si="0"/>
        <v>3.2097431907473621E-3</v>
      </c>
      <c r="L38" s="32">
        <f t="shared" si="2"/>
        <v>8.2278935185185163E-3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1"/>
        <v>0</v>
      </c>
      <c r="X38" s="2"/>
      <c r="Y38"/>
    </row>
    <row r="39" spans="1:25" hidden="1" x14ac:dyDescent="0.25">
      <c r="A39" s="21">
        <v>145</v>
      </c>
      <c r="B39" s="44">
        <v>36</v>
      </c>
      <c r="C39" s="61">
        <v>13</v>
      </c>
      <c r="D39" s="5" t="str">
        <f>VLOOKUP(A39,'04.kolo prezentácia'!$A$2:$G$128,2,FALSE)</f>
        <v>Igor</v>
      </c>
      <c r="E39" s="5" t="str">
        <f>VLOOKUP(A39,'04.kolo prezentácia'!$A$2:$G$128,3,FALSE)</f>
        <v>Meško</v>
      </c>
      <c r="F39" s="6" t="str">
        <f>CONCATENATE('04.kolo výsledky KAT'!$D39," ",'04.kolo výsledky KAT'!$E39)</f>
        <v>Igor Meško</v>
      </c>
      <c r="G39" s="6" t="str">
        <f>VLOOKUP(A39,'04.kolo prezentácia'!$A$2:$G$129,4,FALSE)</f>
        <v>Trenčín</v>
      </c>
      <c r="H39" s="30">
        <f>VLOOKUP(A39,'04.kolo prezentácia'!$A$2:$G$129,5,FALSE)</f>
        <v>1986</v>
      </c>
      <c r="I39" s="31" t="str">
        <f>VLOOKUP(A39,'04.kolo prezentácia'!$A$2:$G$129,7,FALSE)</f>
        <v>Muži B</v>
      </c>
      <c r="J39" s="32" t="str">
        <f>VLOOKUP('04.kolo výsledky KAT'!$A39,'04.kolo stopky'!A:C,3,FALSE)</f>
        <v>00:38:51,24</v>
      </c>
      <c r="K39" s="32">
        <f t="shared" si="0"/>
        <v>3.2159647728777644E-3</v>
      </c>
      <c r="L39" s="32">
        <f t="shared" si="2"/>
        <v>8.2800925925925924E-3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1"/>
        <v>0</v>
      </c>
      <c r="Y39"/>
    </row>
    <row r="40" spans="1:25" hidden="1" x14ac:dyDescent="0.25">
      <c r="A40" s="21">
        <v>46</v>
      </c>
      <c r="B40" s="44">
        <v>37</v>
      </c>
      <c r="C40" s="54">
        <v>3</v>
      </c>
      <c r="D40" s="5" t="str">
        <f>VLOOKUP(A40,'04.kolo prezentácia'!$A$2:$G$128,2,FALSE)</f>
        <v>Katarina</v>
      </c>
      <c r="E40" s="5" t="str">
        <f>VLOOKUP(A40,'04.kolo prezentácia'!$A$2:$G$128,3,FALSE)</f>
        <v>Garajová</v>
      </c>
      <c r="F40" s="6" t="str">
        <f>CONCATENATE('04.kolo výsledky KAT'!$D40," ",'04.kolo výsledky KAT'!$E40)</f>
        <v>Katarina Garajová</v>
      </c>
      <c r="G40" s="6" t="str">
        <f>VLOOKUP(A40,'04.kolo prezentácia'!$A$2:$G$129,4,FALSE)</f>
        <v xml:space="preserve">Bez me na </v>
      </c>
      <c r="H40" s="30">
        <f>VLOOKUP(A40,'04.kolo prezentácia'!$A$2:$G$129,5,FALSE)</f>
        <v>1979</v>
      </c>
      <c r="I40" s="31" t="str">
        <f>VLOOKUP(A40,'04.kolo prezentácia'!$A$2:$G$129,7,FALSE)</f>
        <v>Ženy B</v>
      </c>
      <c r="J40" s="32" t="str">
        <f>VLOOKUP('04.kolo výsledky KAT'!$A40,'04.kolo stopky'!A:C,3,FALSE)</f>
        <v>00:39:03,98</v>
      </c>
      <c r="K40" s="32">
        <f t="shared" si="0"/>
        <v>3.2335397077649752E-3</v>
      </c>
      <c r="L40" s="32">
        <f t="shared" si="2"/>
        <v>8.4275462962962941E-3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1"/>
        <v>0</v>
      </c>
      <c r="Y40"/>
    </row>
    <row r="41" spans="1:25" hidden="1" x14ac:dyDescent="0.25">
      <c r="A41" s="21">
        <v>77</v>
      </c>
      <c r="B41" s="44">
        <v>38</v>
      </c>
      <c r="C41" s="47">
        <v>14</v>
      </c>
      <c r="D41" s="5" t="str">
        <f>VLOOKUP(A41,'04.kolo prezentácia'!$A$2:$G$128,2,FALSE)</f>
        <v>Marek</v>
      </c>
      <c r="E41" s="5" t="str">
        <f>VLOOKUP(A41,'04.kolo prezentácia'!$A$2:$G$128,3,FALSE)</f>
        <v>Szabo</v>
      </c>
      <c r="F41" s="6" t="str">
        <f>CONCATENATE('04.kolo výsledky KAT'!$D41," ",'04.kolo výsledky KAT'!$E41)</f>
        <v>Marek Szabo</v>
      </c>
      <c r="G41" s="6" t="str">
        <f>VLOOKUP(A41,'04.kolo prezentácia'!$A$2:$G$129,4,FALSE)</f>
        <v>Svinná</v>
      </c>
      <c r="H41" s="30">
        <f>VLOOKUP(A41,'04.kolo prezentácia'!$A$2:$G$129,5,FALSE)</f>
        <v>1979</v>
      </c>
      <c r="I41" s="31" t="str">
        <f>VLOOKUP(A41,'04.kolo prezentácia'!$A$2:$G$129,7,FALSE)</f>
        <v>Muži B</v>
      </c>
      <c r="J41" s="32" t="str">
        <f>VLOOKUP('04.kolo výsledky KAT'!$A41,'04.kolo stopky'!A:C,3,FALSE)</f>
        <v>00:39:16,29</v>
      </c>
      <c r="K41" s="32">
        <f t="shared" si="0"/>
        <v>3.250521454112038E-3</v>
      </c>
      <c r="L41" s="32">
        <f t="shared" si="2"/>
        <v>8.5700231481481495E-3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1"/>
        <v>0</v>
      </c>
      <c r="Y41"/>
    </row>
    <row r="42" spans="1:25" hidden="1" x14ac:dyDescent="0.25">
      <c r="A42" s="21">
        <v>28</v>
      </c>
      <c r="B42" s="44">
        <v>39</v>
      </c>
      <c r="C42" s="47">
        <v>15</v>
      </c>
      <c r="D42" s="5" t="str">
        <f>VLOOKUP(A42,'04.kolo prezentácia'!$A$2:$G$128,2,FALSE)</f>
        <v>Peter</v>
      </c>
      <c r="E42" s="5" t="str">
        <f>VLOOKUP(A42,'04.kolo prezentácia'!$A$2:$G$128,3,FALSE)</f>
        <v>Hornáček</v>
      </c>
      <c r="F42" s="6" t="str">
        <f>CONCATENATE('04.kolo výsledky KAT'!$D42," ",'04.kolo výsledky KAT'!$E42)</f>
        <v>Peter Hornáček</v>
      </c>
      <c r="G42" s="6" t="str">
        <f>VLOOKUP(A42,'04.kolo prezentácia'!$A$2:$G$129,4,FALSE)</f>
        <v>Buď Lepší</v>
      </c>
      <c r="H42" s="30">
        <f>VLOOKUP(A42,'04.kolo prezentácia'!$A$2:$G$129,5,FALSE)</f>
        <v>1985</v>
      </c>
      <c r="I42" s="31" t="str">
        <f>VLOOKUP(A42,'04.kolo prezentácia'!$A$2:$G$129,7,FALSE)</f>
        <v>Muži B</v>
      </c>
      <c r="J42" s="32" t="str">
        <f>VLOOKUP('04.kolo výsledky KAT'!$A42,'04.kolo stopky'!A:C,3,FALSE)</f>
        <v>00:39:16,42</v>
      </c>
      <c r="K42" s="32">
        <f t="shared" si="0"/>
        <v>3.250700790182315E-3</v>
      </c>
      <c r="L42" s="32">
        <f t="shared" si="2"/>
        <v>8.5715277777777751E-3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1"/>
        <v>0</v>
      </c>
      <c r="Y42"/>
    </row>
    <row r="43" spans="1:25" hidden="1" x14ac:dyDescent="0.25">
      <c r="A43" s="21">
        <v>100</v>
      </c>
      <c r="B43" s="44">
        <v>40</v>
      </c>
      <c r="C43" s="47">
        <v>16</v>
      </c>
      <c r="D43" s="5" t="str">
        <f>VLOOKUP(A43,'04.kolo prezentácia'!$A$2:$G$128,2,FALSE)</f>
        <v>Pavol</v>
      </c>
      <c r="E43" s="5" t="str">
        <f>VLOOKUP(A43,'04.kolo prezentácia'!$A$2:$G$128,3,FALSE)</f>
        <v>Straka</v>
      </c>
      <c r="F43" s="6" t="str">
        <f>CONCATENATE('04.kolo výsledky KAT'!$D43," ",'04.kolo výsledky KAT'!$E43)</f>
        <v>Pavol Straka</v>
      </c>
      <c r="G43" s="6" t="str">
        <f>VLOOKUP(A43,'04.kolo prezentácia'!$A$2:$G$129,4,FALSE)</f>
        <v>Ivanovce</v>
      </c>
      <c r="H43" s="30">
        <f>VLOOKUP(A43,'04.kolo prezentácia'!$A$2:$G$129,5,FALSE)</f>
        <v>1982</v>
      </c>
      <c r="I43" s="31" t="str">
        <f>VLOOKUP(A43,'04.kolo prezentácia'!$A$2:$G$129,7,FALSE)</f>
        <v>Muži B</v>
      </c>
      <c r="J43" s="32" t="str">
        <f>VLOOKUP('04.kolo výsledky KAT'!$A43,'04.kolo stopky'!A:C,3,FALSE)</f>
        <v>00:39:27,23</v>
      </c>
      <c r="K43" s="32">
        <f t="shared" si="0"/>
        <v>3.2656132741800204E-3</v>
      </c>
      <c r="L43" s="32">
        <f t="shared" si="2"/>
        <v>8.6966435185185202E-3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1"/>
        <v>0</v>
      </c>
      <c r="Y43"/>
    </row>
    <row r="44" spans="1:25" hidden="1" x14ac:dyDescent="0.25">
      <c r="A44" s="21">
        <v>160</v>
      </c>
      <c r="B44" s="44">
        <v>41</v>
      </c>
      <c r="C44" s="55">
        <v>3</v>
      </c>
      <c r="D44" s="6" t="str">
        <f>VLOOKUP(A44,'04.kolo prezentácia'!$A$2:$G$128,2,FALSE)</f>
        <v>Veronika</v>
      </c>
      <c r="E44" s="6" t="str">
        <f>VLOOKUP(A44,'04.kolo prezentácia'!$A$2:$G$128,3,FALSE)</f>
        <v>Bakalárová</v>
      </c>
      <c r="F44" s="6" t="str">
        <f>CONCATENATE('04.kolo výsledky KAT'!$D44," ",'04.kolo výsledky KAT'!$E44)</f>
        <v>Veronika Bakalárová</v>
      </c>
      <c r="G44" s="6" t="str">
        <f>VLOOKUP(A44,'04.kolo prezentácia'!$A$2:$G$129,4,FALSE)</f>
        <v>Bez me na / Trenčín</v>
      </c>
      <c r="H44" s="30">
        <f>VLOOKUP(A44,'04.kolo prezentácia'!$A$2:$G$129,5,FALSE)</f>
        <v>1987</v>
      </c>
      <c r="I44" s="31" t="str">
        <f>VLOOKUP(A44,'04.kolo prezentácia'!$A$2:$G$129,7,FALSE)</f>
        <v>Ženy A</v>
      </c>
      <c r="J44" s="32" t="str">
        <f>VLOOKUP('04.kolo výsledky KAT'!$A44,'04.kolo stopky'!A:C,3,FALSE)</f>
        <v>00:39:32,05</v>
      </c>
      <c r="K44" s="32">
        <f t="shared" si="0"/>
        <v>3.2722625038626228E-3</v>
      </c>
      <c r="L44" s="32">
        <f>J44-$Y$3</f>
        <v>8.752430555555555E-3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1"/>
        <v>0</v>
      </c>
      <c r="Y44"/>
    </row>
    <row r="45" spans="1:25" hidden="1" x14ac:dyDescent="0.25">
      <c r="A45" s="21">
        <v>131</v>
      </c>
      <c r="B45" s="44">
        <v>42</v>
      </c>
      <c r="C45" s="47">
        <v>10</v>
      </c>
      <c r="D45" s="5" t="str">
        <f>VLOOKUP(A45,'04.kolo prezentácia'!$A$2:$G$128,2,FALSE)</f>
        <v>Lubomír</v>
      </c>
      <c r="E45" s="5" t="str">
        <f>VLOOKUP(A45,'04.kolo prezentácia'!$A$2:$G$128,3,FALSE)</f>
        <v>NUNHARDT</v>
      </c>
      <c r="F45" s="6" t="str">
        <f>CONCATENATE('04.kolo výsledky KAT'!$D45," ",'04.kolo výsledky KAT'!$E45)</f>
        <v>Lubomír NUNHARDT</v>
      </c>
      <c r="G45" s="6" t="str">
        <f>VLOOKUP(A45,'04.kolo prezentácia'!$A$2:$G$129,4,FALSE)</f>
        <v>Trenčín</v>
      </c>
      <c r="H45" s="30">
        <f>VLOOKUP(A45,'04.kolo prezentácia'!$A$2:$G$129,5,FALSE)</f>
        <v>1973</v>
      </c>
      <c r="I45" s="31" t="str">
        <f>VLOOKUP(A45,'04.kolo prezentácia'!$A$2:$G$129,7,FALSE)</f>
        <v>Muži C</v>
      </c>
      <c r="J45" s="32" t="str">
        <f>VLOOKUP('04.kolo výsledky KAT'!$A45,'04.kolo stopky'!A:C,3,FALSE)</f>
        <v>00:39:42,24</v>
      </c>
      <c r="K45" s="32">
        <f t="shared" si="0"/>
        <v>3.2863196927559262E-3</v>
      </c>
      <c r="L45" s="32">
        <f t="shared" si="2"/>
        <v>8.8703703703703722E-3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1"/>
        <v>0</v>
      </c>
      <c r="Y45"/>
    </row>
    <row r="46" spans="1:25" hidden="1" x14ac:dyDescent="0.25">
      <c r="A46" s="21">
        <v>34</v>
      </c>
      <c r="B46" s="44">
        <v>43</v>
      </c>
      <c r="C46" s="61">
        <v>17</v>
      </c>
      <c r="D46" s="6" t="str">
        <f>VLOOKUP(A46,'04.kolo prezentácia'!$A$2:$G$128,2,FALSE)</f>
        <v>Martin</v>
      </c>
      <c r="E46" s="6" t="str">
        <f>VLOOKUP(A46,'04.kolo prezentácia'!$A$2:$G$128,3,FALSE)</f>
        <v>Kocaj</v>
      </c>
      <c r="F46" s="6" t="str">
        <f>CONCATENATE('04.kolo výsledky KAT'!$D46," ",'04.kolo výsledky KAT'!$E46)</f>
        <v>Martin Kocaj</v>
      </c>
      <c r="G46" s="6" t="str">
        <f>VLOOKUP(A46,'04.kolo prezentácia'!$A$2:$G$129,4,FALSE)</f>
        <v>Trenčín</v>
      </c>
      <c r="H46" s="30">
        <f>VLOOKUP(A46,'04.kolo prezentácia'!$A$2:$G$129,5,FALSE)</f>
        <v>1987</v>
      </c>
      <c r="I46" s="31" t="str">
        <f>VLOOKUP(A46,'04.kolo prezentácia'!$A$2:$G$129,7,FALSE)</f>
        <v>Muži B</v>
      </c>
      <c r="J46" s="32" t="str">
        <f>VLOOKUP('04.kolo výsledky KAT'!$A46,'04.kolo stopky'!A:C,3,FALSE)</f>
        <v>00:39:45,57</v>
      </c>
      <c r="K46" s="32">
        <f t="shared" si="0"/>
        <v>3.2909134551715002E-3</v>
      </c>
      <c r="L46" s="32">
        <f t="shared" si="2"/>
        <v>8.9089120370370381E-3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1"/>
        <v>0</v>
      </c>
      <c r="Y46"/>
    </row>
    <row r="47" spans="1:25" hidden="1" x14ac:dyDescent="0.25">
      <c r="A47" s="21">
        <v>90</v>
      </c>
      <c r="B47" s="44">
        <v>44</v>
      </c>
      <c r="C47" s="61">
        <v>4</v>
      </c>
      <c r="D47" s="6" t="str">
        <f>VLOOKUP(A47,'04.kolo prezentácia'!$A$2:$G$128,2,FALSE)</f>
        <v>Renáta</v>
      </c>
      <c r="E47" s="6" t="str">
        <f>VLOOKUP(A47,'04.kolo prezentácia'!$A$2:$G$128,3,FALSE)</f>
        <v>Šmihálová</v>
      </c>
      <c r="F47" s="6" t="str">
        <f>CONCATENATE('04.kolo výsledky KAT'!$D47," ",'04.kolo výsledky KAT'!$E47)</f>
        <v>Renáta Šmihálová</v>
      </c>
      <c r="G47" s="6" t="str">
        <f>VLOOKUP(A47,'04.kolo prezentácia'!$A$2:$G$129,4,FALSE)</f>
        <v>Horné Srnie</v>
      </c>
      <c r="H47" s="30">
        <f>VLOOKUP(A47,'04.kolo prezentácia'!$A$2:$G$129,5,FALSE)</f>
        <v>1993</v>
      </c>
      <c r="I47" s="31" t="str">
        <f>VLOOKUP(A47,'04.kolo prezentácia'!$A$2:$G$129,7,FALSE)</f>
        <v>Ženy A</v>
      </c>
      <c r="J47" s="32" t="str">
        <f>VLOOKUP('04.kolo výsledky KAT'!$A47,'04.kolo stopky'!A:C,3,FALSE)</f>
        <v>00:39:48,20</v>
      </c>
      <c r="K47" s="32">
        <f t="shared" si="0"/>
        <v>3.2945415618240411E-3</v>
      </c>
      <c r="L47" s="32">
        <f t="shared" si="2"/>
        <v>8.9393518518518546E-3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1"/>
        <v>0</v>
      </c>
      <c r="Y47"/>
    </row>
    <row r="48" spans="1:25" hidden="1" x14ac:dyDescent="0.25">
      <c r="A48" s="21">
        <v>54</v>
      </c>
      <c r="B48" s="44">
        <v>45</v>
      </c>
      <c r="C48" s="47">
        <v>7</v>
      </c>
      <c r="D48" s="5" t="str">
        <f>VLOOKUP(A48,'04.kolo prezentácia'!$A$2:$G$128,2,FALSE)</f>
        <v>Tibor</v>
      </c>
      <c r="E48" s="5" t="str">
        <f>VLOOKUP(A48,'04.kolo prezentácia'!$A$2:$G$128,3,FALSE)</f>
        <v>Šír</v>
      </c>
      <c r="F48" s="5" t="str">
        <f>CONCATENATE('04.kolo výsledky KAT'!$D48," ",'04.kolo výsledky KAT'!$E48)</f>
        <v>Tibor Šír</v>
      </c>
      <c r="G48" s="5" t="str">
        <f>VLOOKUP(A48,'04.kolo prezentácia'!$A$2:$G$129,4,FALSE)</f>
        <v>Trenčianska Teplá</v>
      </c>
      <c r="H48" s="3">
        <f>VLOOKUP(A48,'04.kolo prezentácia'!$A$2:$G$129,5,FALSE)</f>
        <v>1966</v>
      </c>
      <c r="I48" s="56" t="str">
        <f>VLOOKUP(A48,'04.kolo prezentácia'!$A$2:$G$129,7,FALSE)</f>
        <v>Muži D</v>
      </c>
      <c r="J48" s="57" t="str">
        <f>VLOOKUP('04.kolo výsledky KAT'!$A48,'04.kolo stopky'!A:C,3,FALSE)</f>
        <v>00:39:48,79</v>
      </c>
      <c r="K48" s="57">
        <f t="shared" si="0"/>
        <v>3.2953554716814546E-3</v>
      </c>
      <c r="L48" s="57">
        <f t="shared" si="2"/>
        <v>8.9461805555555544E-3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1"/>
        <v>0</v>
      </c>
      <c r="Y48"/>
    </row>
    <row r="49" spans="1:25" hidden="1" x14ac:dyDescent="0.25">
      <c r="A49" s="21">
        <v>98</v>
      </c>
      <c r="B49" s="44">
        <v>46</v>
      </c>
      <c r="C49" s="47">
        <v>4</v>
      </c>
      <c r="D49" s="6" t="str">
        <f>VLOOKUP(A49,'04.kolo prezentácia'!$A$2:$G$128,2,FALSE)</f>
        <v>Lucia</v>
      </c>
      <c r="E49" s="6" t="str">
        <f>VLOOKUP(A49,'04.kolo prezentácia'!$A$2:$G$128,3,FALSE)</f>
        <v>Mituchová</v>
      </c>
      <c r="F49" s="6" t="str">
        <f>CONCATENATE('04.kolo výsledky KAT'!$D49," ",'04.kolo výsledky KAT'!$E49)</f>
        <v>Lucia Mituchová</v>
      </c>
      <c r="G49" s="6" t="str">
        <f>VLOOKUP(A49,'04.kolo prezentácia'!$A$2:$G$129,4,FALSE)</f>
        <v>Buď lepší/TN</v>
      </c>
      <c r="H49" s="30">
        <f>VLOOKUP(A49,'04.kolo prezentácia'!$A$2:$G$129,5,FALSE)</f>
        <v>1981</v>
      </c>
      <c r="I49" s="31" t="str">
        <f>VLOOKUP(A49,'04.kolo prezentácia'!$A$2:$G$129,7,FALSE)</f>
        <v>Ženy B</v>
      </c>
      <c r="J49" s="32" t="str">
        <f>VLOOKUP('04.kolo výsledky KAT'!$A49,'04.kolo stopky'!A:C,3,FALSE)</f>
        <v>00:40:01,95</v>
      </c>
      <c r="K49" s="32">
        <f t="shared" si="0"/>
        <v>3.3135098000264861E-3</v>
      </c>
      <c r="L49" s="32">
        <f t="shared" si="2"/>
        <v>9.0984953703703679E-3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1"/>
        <v>0</v>
      </c>
      <c r="Y49"/>
    </row>
    <row r="50" spans="1:25" hidden="1" x14ac:dyDescent="0.25">
      <c r="A50" s="21">
        <v>158</v>
      </c>
      <c r="B50" s="44">
        <v>47</v>
      </c>
      <c r="C50" s="47">
        <v>11</v>
      </c>
      <c r="D50" s="5" t="str">
        <f>VLOOKUP(A50,'04.kolo prezentácia'!$A$2:$G$128,2,FALSE)</f>
        <v>Stanislav</v>
      </c>
      <c r="E50" s="5" t="str">
        <f>VLOOKUP(A50,'04.kolo prezentácia'!$A$2:$G$128,3,FALSE)</f>
        <v>Hrabovský</v>
      </c>
      <c r="F50" s="6" t="str">
        <f>CONCATENATE('04.kolo výsledky KAT'!$D50," ",'04.kolo výsledky KAT'!$E50)</f>
        <v>Stanislav Hrabovský</v>
      </c>
      <c r="G50" s="6" t="str">
        <f>VLOOKUP(A50,'04.kolo prezentácia'!$A$2:$G$129,4,FALSE)</f>
        <v>Trenčín</v>
      </c>
      <c r="H50" s="30">
        <f>VLOOKUP(A50,'04.kolo prezentácia'!$A$2:$G$129,5,FALSE)</f>
        <v>1977</v>
      </c>
      <c r="I50" s="31" t="str">
        <f>VLOOKUP(A50,'04.kolo prezentácia'!$A$2:$G$129,7,FALSE)</f>
        <v>Muži C</v>
      </c>
      <c r="J50" s="32" t="str">
        <f>VLOOKUP('04.kolo výsledky KAT'!$A50,'04.kolo stopky'!A:C,3,FALSE)</f>
        <v>00:40:25,72</v>
      </c>
      <c r="K50" s="32">
        <f t="shared" si="0"/>
        <v>3.3463007107226409E-3</v>
      </c>
      <c r="L50" s="32">
        <f t="shared" si="2"/>
        <v>9.3736111111111069E-3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1"/>
        <v>0</v>
      </c>
      <c r="Y50"/>
    </row>
    <row r="51" spans="1:25" hidden="1" x14ac:dyDescent="0.25">
      <c r="A51" s="21">
        <v>62</v>
      </c>
      <c r="B51" s="44">
        <v>48</v>
      </c>
      <c r="C51" s="54">
        <v>3</v>
      </c>
      <c r="D51" s="6" t="str">
        <f>VLOOKUP(A51,'04.kolo prezentácia'!$A$2:$G$128,2,FALSE)</f>
        <v>Marián</v>
      </c>
      <c r="E51" s="6" t="str">
        <f>VLOOKUP(A51,'04.kolo prezentácia'!$A$2:$G$128,3,FALSE)</f>
        <v>Cyprián</v>
      </c>
      <c r="F51" s="6" t="str">
        <f>CONCATENATE('04.kolo výsledky KAT'!$D51," ",'04.kolo výsledky KAT'!$E51)</f>
        <v>Marián Cyprián</v>
      </c>
      <c r="G51" s="6" t="str">
        <f>VLOOKUP(A51,'04.kolo prezentácia'!$A$2:$G$129,4,FALSE)</f>
        <v>Dubnica nad Váhom</v>
      </c>
      <c r="H51" s="30">
        <f>VLOOKUP(A51,'04.kolo prezentácia'!$A$2:$G$129,5,FALSE)</f>
        <v>1947</v>
      </c>
      <c r="I51" s="31" t="str">
        <f>VLOOKUP(A51,'04.kolo prezentácia'!$A$2:$G$129,7,FALSE)</f>
        <v>Muži E</v>
      </c>
      <c r="J51" s="32" t="str">
        <f>VLOOKUP('04.kolo výsledky KAT'!$A51,'04.kolo stopky'!A:C,3,FALSE)</f>
        <v>00:40:31,35</v>
      </c>
      <c r="K51" s="32">
        <f t="shared" si="0"/>
        <v>3.3540673420738975E-3</v>
      </c>
      <c r="L51" s="32">
        <f t="shared" si="2"/>
        <v>9.438773148148151E-3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1"/>
        <v>0</v>
      </c>
      <c r="Y51"/>
    </row>
    <row r="52" spans="1:25" hidden="1" x14ac:dyDescent="0.25">
      <c r="A52" s="21">
        <v>138</v>
      </c>
      <c r="B52" s="44">
        <v>49</v>
      </c>
      <c r="C52" s="47">
        <v>18</v>
      </c>
      <c r="D52" s="5" t="str">
        <f>VLOOKUP(A52,'04.kolo prezentácia'!$A$2:$G$128,2,FALSE)</f>
        <v>marian</v>
      </c>
      <c r="E52" s="5" t="str">
        <f>VLOOKUP(A52,'04.kolo prezentácia'!$A$2:$G$128,3,FALSE)</f>
        <v>vavrik</v>
      </c>
      <c r="F52" s="6" t="str">
        <f>CONCATENATE('04.kolo výsledky KAT'!$D52," ",'04.kolo výsledky KAT'!$E52)</f>
        <v>marian vavrik</v>
      </c>
      <c r="G52" s="6" t="str">
        <f>VLOOKUP(A52,'04.kolo prezentácia'!$A$2:$G$129,4,FALSE)</f>
        <v>dubnica nad vahom/ Ribe k.s.</v>
      </c>
      <c r="H52" s="30">
        <f>VLOOKUP(A52,'04.kolo prezentácia'!$A$2:$G$129,5,FALSE)</f>
        <v>1984</v>
      </c>
      <c r="I52" s="31" t="str">
        <f>VLOOKUP(A52,'04.kolo prezentácia'!$A$2:$G$129,7,FALSE)</f>
        <v>Muži B</v>
      </c>
      <c r="J52" s="32" t="str">
        <f>VLOOKUP('04.kolo výsledky KAT'!$A52,'04.kolo stopky'!A:C,3,FALSE)</f>
        <v>00:40:40,22</v>
      </c>
      <c r="K52" s="32">
        <f t="shared" si="0"/>
        <v>3.3663035800997657E-3</v>
      </c>
      <c r="L52" s="32">
        <f t="shared" si="2"/>
        <v>9.541435185185184E-3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1"/>
        <v>0</v>
      </c>
      <c r="Y52"/>
    </row>
    <row r="53" spans="1:25" x14ac:dyDescent="0.25">
      <c r="A53" s="21">
        <v>12</v>
      </c>
      <c r="B53" s="44">
        <v>50</v>
      </c>
      <c r="C53" s="54">
        <v>3</v>
      </c>
      <c r="D53" s="6" t="str">
        <f>VLOOKUP(A53,'04.kolo prezentácia'!$A$2:$G$128,2,FALSE)</f>
        <v>Peter</v>
      </c>
      <c r="E53" s="6" t="str">
        <f>VLOOKUP(A53,'04.kolo prezentácia'!$A$2:$G$128,3,FALSE)</f>
        <v>Hudák</v>
      </c>
      <c r="F53" s="6" t="str">
        <f>CONCATENATE('04.kolo výsledky KAT'!$D53," ",'04.kolo výsledky KAT'!$E53)</f>
        <v>Peter Hudák</v>
      </c>
      <c r="G53" s="6" t="str">
        <f>VLOOKUP(A53,'04.kolo prezentácia'!$A$2:$G$129,4,FALSE)</f>
        <v>Ďurikam Team Trenčín</v>
      </c>
      <c r="H53" s="30">
        <f>VLOOKUP(A53,'04.kolo prezentácia'!$A$2:$G$129,5,FALSE)</f>
        <v>1995</v>
      </c>
      <c r="I53" s="31" t="str">
        <f>VLOOKUP(A53,'04.kolo prezentácia'!$A$2:$G$129,7,FALSE)</f>
        <v>Muži A</v>
      </c>
      <c r="J53" s="32" t="str">
        <f>VLOOKUP('04.kolo výsledky KAT'!$A53,'04.kolo stopky'!A:C,3,FALSE)</f>
        <v>00:41:06,17</v>
      </c>
      <c r="K53" s="32">
        <f t="shared" si="0"/>
        <v>3.4021018187436543E-3</v>
      </c>
      <c r="L53" s="32">
        <f t="shared" si="2"/>
        <v>9.8417824074074102E-3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1"/>
        <v>0</v>
      </c>
      <c r="Y53"/>
    </row>
    <row r="54" spans="1:25" hidden="1" x14ac:dyDescent="0.25">
      <c r="A54" s="21">
        <v>89</v>
      </c>
      <c r="B54" s="44">
        <v>51</v>
      </c>
      <c r="C54" s="61">
        <v>12</v>
      </c>
      <c r="D54" s="6" t="str">
        <f>VLOOKUP(A54,'04.kolo prezentácia'!$A$2:$G$128,2,FALSE)</f>
        <v>Miloš</v>
      </c>
      <c r="E54" s="6" t="str">
        <f>VLOOKUP(A54,'04.kolo prezentácia'!$A$2:$G$128,3,FALSE)</f>
        <v>Humera</v>
      </c>
      <c r="F54" s="6" t="str">
        <f>CONCATENATE('04.kolo výsledky KAT'!$D54," ",'04.kolo výsledky KAT'!$E54)</f>
        <v>Miloš Humera</v>
      </c>
      <c r="G54" s="6" t="str">
        <f>VLOOKUP(A54,'04.kolo prezentácia'!$A$2:$G$129,4,FALSE)</f>
        <v>Trenčín</v>
      </c>
      <c r="H54" s="30">
        <f>VLOOKUP(A54,'04.kolo prezentácia'!$A$2:$G$129,5,FALSE)</f>
        <v>1970</v>
      </c>
      <c r="I54" s="31" t="str">
        <f>VLOOKUP(A54,'04.kolo prezentácia'!$A$2:$G$129,7,FALSE)</f>
        <v>Muži C</v>
      </c>
      <c r="J54" s="32" t="str">
        <f>VLOOKUP('04.kolo výsledky KAT'!$A54,'04.kolo stopky'!A:C,3,FALSE)</f>
        <v>00:41:17,83</v>
      </c>
      <c r="K54" s="32">
        <f t="shared" si="0"/>
        <v>3.4181868847393279E-3</v>
      </c>
      <c r="L54" s="32">
        <f t="shared" si="2"/>
        <v>9.9767361111111133E-3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hidden="1" x14ac:dyDescent="0.25">
      <c r="A55" s="21">
        <v>74</v>
      </c>
      <c r="B55" s="44">
        <v>52</v>
      </c>
      <c r="C55" s="44">
        <v>8</v>
      </c>
      <c r="D55" s="6" t="str">
        <f>VLOOKUP(A55,'04.kolo prezentácia'!$A$2:$G$128,2,FALSE)</f>
        <v>Ján</v>
      </c>
      <c r="E55" s="6" t="str">
        <f>VLOOKUP(A55,'04.kolo prezentácia'!$A$2:$G$128,3,FALSE)</f>
        <v>Polák</v>
      </c>
      <c r="F55" s="6" t="str">
        <f>CONCATENATE('04.kolo výsledky KAT'!$D55," ",'04.kolo výsledky KAT'!$E55)</f>
        <v>Ján Polák</v>
      </c>
      <c r="G55" s="6" t="str">
        <f>VLOOKUP(A55,'04.kolo prezentácia'!$A$2:$G$129,4,FALSE)</f>
        <v>Nova Dubnica</v>
      </c>
      <c r="H55" s="30">
        <f>VLOOKUP(A55,'04.kolo prezentácia'!$A$2:$G$129,5,FALSE)</f>
        <v>1964</v>
      </c>
      <c r="I55" s="31" t="str">
        <f>VLOOKUP(A55,'04.kolo prezentácia'!$A$2:$G$129,7,FALSE)</f>
        <v>Muži D</v>
      </c>
      <c r="J55" s="32" t="str">
        <f>VLOOKUP('04.kolo výsledky KAT'!$A55,'04.kolo stopky'!A:C,3,FALSE)</f>
        <v>00:41:18,02</v>
      </c>
      <c r="K55" s="32">
        <f t="shared" si="0"/>
        <v>3.4184489913035802E-3</v>
      </c>
      <c r="L55" s="32">
        <f t="shared" si="2"/>
        <v>9.9789351851851879E-3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t="shared" ref="W55:W118" si="3">SUM(M55:V55)</f>
        <v>0</v>
      </c>
      <c r="Y55"/>
    </row>
    <row r="56" spans="1:25" hidden="1" x14ac:dyDescent="0.25">
      <c r="A56" s="21">
        <v>164</v>
      </c>
      <c r="B56" s="44">
        <v>53</v>
      </c>
      <c r="C56" s="47">
        <v>5</v>
      </c>
      <c r="D56" s="6" t="str">
        <f>VLOOKUP(A56,'04.kolo prezentácia'!$A$2:$G$128,2,FALSE)</f>
        <v>Natália</v>
      </c>
      <c r="E56" s="6" t="str">
        <f>VLOOKUP(A56,'04.kolo prezentácia'!$A$2:$G$128,3,FALSE)</f>
        <v>Bognerová</v>
      </c>
      <c r="F56" s="6" t="str">
        <f>CONCATENATE('04.kolo výsledky KAT'!$D56," ",'04.kolo výsledky KAT'!$E56)</f>
        <v>Natália Bognerová</v>
      </c>
      <c r="G56" s="6" t="str">
        <f>VLOOKUP(A56,'04.kolo prezentácia'!$A$2:$G$129,4,FALSE)</f>
        <v>Buď Lepší</v>
      </c>
      <c r="H56" s="30">
        <f>VLOOKUP(A56,'04.kolo prezentácia'!$A$2:$G$129,5,FALSE)</f>
        <v>1990</v>
      </c>
      <c r="I56" s="31" t="str">
        <f>VLOOKUP(A56,'04.kolo prezentácia'!$A$2:$G$129,7,FALSE)</f>
        <v>Ženy A</v>
      </c>
      <c r="J56" s="32" t="str">
        <f>VLOOKUP('04.kolo výsledky KAT'!$A56,'04.kolo stopky'!A:C,3,FALSE)</f>
        <v>00:41:28,74</v>
      </c>
      <c r="K56" s="32">
        <f t="shared" si="0"/>
        <v>3.4332373195603231E-3</v>
      </c>
      <c r="L56" s="32">
        <f t="shared" si="2"/>
        <v>1.0103009259259259E-2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3"/>
        <v>0</v>
      </c>
      <c r="Y56"/>
    </row>
    <row r="57" spans="1:25" hidden="1" x14ac:dyDescent="0.25">
      <c r="A57" s="21">
        <v>91</v>
      </c>
      <c r="B57" s="44">
        <v>54</v>
      </c>
      <c r="C57" s="44">
        <v>9</v>
      </c>
      <c r="D57" s="6" t="str">
        <f>VLOOKUP(A57,'04.kolo prezentácia'!$A$2:$G$128,2,FALSE)</f>
        <v>Pavol</v>
      </c>
      <c r="E57" s="6" t="str">
        <f>VLOOKUP(A57,'04.kolo prezentácia'!$A$2:$G$128,3,FALSE)</f>
        <v>Balaščák</v>
      </c>
      <c r="F57" s="6" t="str">
        <f>CONCATENATE('04.kolo výsledky KAT'!$D57," ",'04.kolo výsledky KAT'!$E57)</f>
        <v>Pavol Balaščák</v>
      </c>
      <c r="G57" s="6" t="str">
        <f>VLOOKUP(A57,'04.kolo prezentácia'!$A$2:$G$129,4,FALSE)</f>
        <v>Trenčín</v>
      </c>
      <c r="H57" s="30">
        <f>VLOOKUP(A57,'04.kolo prezentácia'!$A$2:$G$129,5,FALSE)</f>
        <v>1964</v>
      </c>
      <c r="I57" s="31" t="str">
        <f>VLOOKUP(A57,'04.kolo prezentácia'!$A$2:$G$129,7,FALSE)</f>
        <v>Muži D</v>
      </c>
      <c r="J57" s="32" t="str">
        <f>VLOOKUP('04.kolo výsledky KAT'!$A57,'04.kolo stopky'!A:C,3,FALSE)</f>
        <v>00:41:41,29</v>
      </c>
      <c r="K57" s="32">
        <f t="shared" si="0"/>
        <v>3.4505501478832826E-3</v>
      </c>
      <c r="L57" s="32">
        <f t="shared" si="2"/>
        <v>1.024826388888889E-2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3"/>
        <v>0</v>
      </c>
      <c r="Y57"/>
    </row>
    <row r="58" spans="1:25" hidden="1" x14ac:dyDescent="0.25">
      <c r="A58" s="21">
        <v>76</v>
      </c>
      <c r="B58" s="44">
        <v>55</v>
      </c>
      <c r="C58" s="44">
        <v>10</v>
      </c>
      <c r="D58" s="6" t="str">
        <f>VLOOKUP(A58,'04.kolo prezentácia'!$A$2:$G$128,2,FALSE)</f>
        <v>Igor</v>
      </c>
      <c r="E58" s="6" t="str">
        <f>VLOOKUP(A58,'04.kolo prezentácia'!$A$2:$G$128,3,FALSE)</f>
        <v>Karas</v>
      </c>
      <c r="F58" s="6" t="str">
        <f>CONCATENATE('04.kolo výsledky KAT'!$D58," ",'04.kolo výsledky KAT'!$E58)</f>
        <v>Igor Karas</v>
      </c>
      <c r="G58" s="6" t="str">
        <f>VLOOKUP(A58,'04.kolo prezentácia'!$A$2:$G$129,4,FALSE)</f>
        <v>Dubnica nad Váhom</v>
      </c>
      <c r="H58" s="30">
        <f>VLOOKUP(A58,'04.kolo prezentácia'!$A$2:$G$129,5,FALSE)</f>
        <v>1960</v>
      </c>
      <c r="I58" s="31" t="str">
        <f>VLOOKUP(A58,'04.kolo prezentácia'!$A$2:$G$129,7,FALSE)</f>
        <v>Muži D</v>
      </c>
      <c r="J58" s="32" t="str">
        <f>VLOOKUP('04.kolo výsledky KAT'!$A58,'04.kolo stopky'!A:C,3,FALSE)</f>
        <v>00:42:13,48</v>
      </c>
      <c r="K58" s="32">
        <f t="shared" si="0"/>
        <v>3.4949565179004985E-3</v>
      </c>
      <c r="L58" s="32">
        <f t="shared" si="2"/>
        <v>1.0620833333333333E-2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3"/>
        <v>0</v>
      </c>
      <c r="Y58"/>
    </row>
    <row r="59" spans="1:25" hidden="1" x14ac:dyDescent="0.25">
      <c r="A59" s="21">
        <v>110</v>
      </c>
      <c r="B59" s="44">
        <v>56</v>
      </c>
      <c r="C59" s="44">
        <v>6</v>
      </c>
      <c r="D59" s="6" t="str">
        <f>VLOOKUP(A59,'04.kolo prezentácia'!$A$2:$G$128,2,FALSE)</f>
        <v>Eva</v>
      </c>
      <c r="E59" s="6" t="str">
        <f>VLOOKUP(A59,'04.kolo prezentácia'!$A$2:$G$128,3,FALSE)</f>
        <v>Mareková</v>
      </c>
      <c r="F59" s="5" t="str">
        <f>CONCATENATE('04.kolo výsledky KAT'!$D59," ",'04.kolo výsledky KAT'!$E59)</f>
        <v>Eva Mareková</v>
      </c>
      <c r="G59" s="5" t="str">
        <f>VLOOKUP(A59,'04.kolo prezentácia'!$A$2:$G$129,4,FALSE)</f>
        <v>Soblahov</v>
      </c>
      <c r="H59" s="3">
        <f>VLOOKUP(A59,'04.kolo prezentácia'!$A$2:$G$129,5,FALSE)</f>
        <v>1982</v>
      </c>
      <c r="I59" s="56" t="str">
        <f>VLOOKUP(A59,'04.kolo prezentácia'!$A$2:$G$129,7,FALSE)</f>
        <v>Ženy A</v>
      </c>
      <c r="J59" s="57" t="str">
        <f>VLOOKUP('04.kolo výsledky KAT'!$A59,'04.kolo stopky'!A:C,3,FALSE)</f>
        <v>00:42:13,62</v>
      </c>
      <c r="K59" s="57">
        <f t="shared" si="0"/>
        <v>3.4951496490531054E-3</v>
      </c>
      <c r="L59" s="57">
        <f t="shared" si="2"/>
        <v>1.0622453703703703E-2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3"/>
        <v>0</v>
      </c>
      <c r="Y59"/>
    </row>
    <row r="60" spans="1:25" hidden="1" x14ac:dyDescent="0.25">
      <c r="A60" s="21">
        <v>140</v>
      </c>
      <c r="B60" s="44">
        <v>57</v>
      </c>
      <c r="C60" s="47">
        <v>13</v>
      </c>
      <c r="D60" s="6" t="str">
        <f>VLOOKUP(A60,'04.kolo prezentácia'!$A$2:$G$128,2,FALSE)</f>
        <v>Juraj</v>
      </c>
      <c r="E60" s="6" t="str">
        <f>VLOOKUP(A60,'04.kolo prezentácia'!$A$2:$G$128,3,FALSE)</f>
        <v>Maláň</v>
      </c>
      <c r="F60" s="6" t="str">
        <f>CONCATENATE('04.kolo výsledky KAT'!$D60," ",'04.kolo výsledky KAT'!$E60)</f>
        <v>Juraj Maláň</v>
      </c>
      <c r="G60" s="6" t="str">
        <f>VLOOKUP(A60,'04.kolo prezentácia'!$A$2:$G$129,4,FALSE)</f>
        <v>Soblahov</v>
      </c>
      <c r="H60" s="30">
        <f>VLOOKUP(A60,'04.kolo prezentácia'!$A$2:$G$129,5,FALSE)</f>
        <v>1977</v>
      </c>
      <c r="I60" s="31" t="str">
        <f>VLOOKUP(A60,'04.kolo prezentácia'!$A$2:$G$129,7,FALSE)</f>
        <v>Muži C</v>
      </c>
      <c r="J60" s="32" t="str">
        <f>VLOOKUP('04.kolo výsledky KAT'!$A60,'04.kolo stopky'!A:C,3,FALSE)</f>
        <v>00:42:42,06</v>
      </c>
      <c r="K60" s="32">
        <f t="shared" si="0"/>
        <v>3.5343828631969275E-3</v>
      </c>
      <c r="L60" s="32">
        <f t="shared" si="2"/>
        <v>1.0951620370370372E-2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3"/>
        <v>0</v>
      </c>
      <c r="Y60"/>
    </row>
    <row r="61" spans="1:25" hidden="1" x14ac:dyDescent="0.25">
      <c r="A61" s="21">
        <v>161</v>
      </c>
      <c r="B61" s="44">
        <v>58</v>
      </c>
      <c r="C61" s="61">
        <v>19</v>
      </c>
      <c r="D61" s="6" t="str">
        <f>VLOOKUP(A61,'04.kolo prezentácia'!$A$2:$G$128,2,FALSE)</f>
        <v>Rastislav</v>
      </c>
      <c r="E61" s="6" t="str">
        <f>VLOOKUP(A61,'04.kolo prezentácia'!$A$2:$G$128,3,FALSE)</f>
        <v>Dudáš</v>
      </c>
      <c r="F61" s="6" t="str">
        <f>CONCATENATE('04.kolo výsledky KAT'!$D61," ",'04.kolo výsledky KAT'!$E61)</f>
        <v>Rastislav Dudáš</v>
      </c>
      <c r="G61" s="6" t="str">
        <f>VLOOKUP(A61,'04.kolo prezentácia'!$A$2:$G$129,4,FALSE)</f>
        <v>Champion Club / Dubnica</v>
      </c>
      <c r="H61" s="30">
        <f>VLOOKUP(A61,'04.kolo prezentácia'!$A$2:$G$129,5,FALSE)</f>
        <v>1978</v>
      </c>
      <c r="I61" s="31" t="str">
        <f>VLOOKUP(A61,'04.kolo prezentácia'!$A$2:$G$129,7,FALSE)</f>
        <v>Muži B</v>
      </c>
      <c r="J61" s="32" t="str">
        <f>VLOOKUP('04.kolo výsledky KAT'!$A61,'04.kolo stopky'!A:C,3,FALSE)</f>
        <v>00:42:49,64</v>
      </c>
      <c r="K61" s="32">
        <f t="shared" si="0"/>
        <v>3.5448395356023482E-3</v>
      </c>
      <c r="L61" s="32">
        <f t="shared" si="2"/>
        <v>1.1039351851851852E-2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3"/>
        <v>0</v>
      </c>
      <c r="Y61"/>
    </row>
    <row r="62" spans="1:25" hidden="1" x14ac:dyDescent="0.25">
      <c r="A62" s="21">
        <v>69</v>
      </c>
      <c r="B62" s="44">
        <v>59</v>
      </c>
      <c r="C62" s="47">
        <v>11</v>
      </c>
      <c r="D62" s="6" t="str">
        <f>VLOOKUP(A62,'04.kolo prezentácia'!$A$2:$G$128,2,FALSE)</f>
        <v>Roman</v>
      </c>
      <c r="E62" s="6" t="str">
        <f>VLOOKUP(A62,'04.kolo prezentácia'!$A$2:$G$128,3,FALSE)</f>
        <v>Škorvánek</v>
      </c>
      <c r="F62" s="5" t="str">
        <f>CONCATENATE('04.kolo výsledky KAT'!$D62," ",'04.kolo výsledky KAT'!$E62)</f>
        <v>Roman Škorvánek</v>
      </c>
      <c r="G62" s="5" t="str">
        <f>VLOOKUP(A62,'04.kolo prezentácia'!$A$2:$G$129,4,FALSE)</f>
        <v>TULÁK</v>
      </c>
      <c r="H62" s="3">
        <f>VLOOKUP(A62,'04.kolo prezentácia'!$A$2:$G$129,5,FALSE)</f>
        <v>1964</v>
      </c>
      <c r="I62" s="56" t="str">
        <f>VLOOKUP(A62,'04.kolo prezentácia'!$A$2:$G$129,7,FALSE)</f>
        <v>Muži D</v>
      </c>
      <c r="J62" s="57" t="str">
        <f>VLOOKUP('04.kolo výsledky KAT'!$A62,'04.kolo stopky'!A:C,3,FALSE)</f>
        <v>00:42:51,01</v>
      </c>
      <c r="K62" s="57">
        <f t="shared" si="0"/>
        <v>3.5467294618814283E-3</v>
      </c>
      <c r="L62" s="57">
        <f t="shared" si="2"/>
        <v>1.1055208333333334E-2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3"/>
        <v>0</v>
      </c>
      <c r="Y62"/>
    </row>
    <row r="63" spans="1:25" hidden="1" x14ac:dyDescent="0.25">
      <c r="A63" s="21">
        <v>67</v>
      </c>
      <c r="B63" s="44">
        <v>60</v>
      </c>
      <c r="C63" s="61">
        <v>20</v>
      </c>
      <c r="D63" s="6" t="str">
        <f>VLOOKUP(A63,'04.kolo prezentácia'!$A$2:$G$128,2,FALSE)</f>
        <v>Marcel</v>
      </c>
      <c r="E63" s="6" t="str">
        <f>VLOOKUP(A63,'04.kolo prezentácia'!$A$2:$G$128,3,FALSE)</f>
        <v>Masarovič</v>
      </c>
      <c r="F63" s="6" t="str">
        <f>CONCATENATE('04.kolo výsledky KAT'!$D63," ",'04.kolo výsledky KAT'!$E63)</f>
        <v>Marcel Masarovič</v>
      </c>
      <c r="G63" s="6" t="str">
        <f>VLOOKUP(A63,'04.kolo prezentácia'!$A$2:$G$129,4,FALSE)</f>
        <v>Trenčín</v>
      </c>
      <c r="H63" s="30">
        <f>VLOOKUP(A63,'04.kolo prezentácia'!$A$2:$G$129,5,FALSE)</f>
        <v>1986</v>
      </c>
      <c r="I63" s="31" t="str">
        <f>VLOOKUP(A63,'04.kolo prezentácia'!$A$2:$G$129,7,FALSE)</f>
        <v>Muži B</v>
      </c>
      <c r="J63" s="32" t="str">
        <f>VLOOKUP('04.kolo výsledky KAT'!$A63,'04.kolo stopky'!A:C,3,FALSE)</f>
        <v>00:43:03,97</v>
      </c>
      <c r="K63" s="32">
        <f t="shared" si="0"/>
        <v>3.564607888579879E-3</v>
      </c>
      <c r="L63" s="32">
        <f t="shared" si="2"/>
        <v>1.1205208333333334E-2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3"/>
        <v>0</v>
      </c>
      <c r="Y63"/>
    </row>
    <row r="64" spans="1:25" hidden="1" x14ac:dyDescent="0.25">
      <c r="A64" s="21">
        <v>108</v>
      </c>
      <c r="B64" s="44">
        <v>61</v>
      </c>
      <c r="C64" s="44">
        <v>21</v>
      </c>
      <c r="D64" s="6" t="str">
        <f>VLOOKUP(A64,'04.kolo prezentácia'!$A$2:$G$128,2,FALSE)</f>
        <v>Peter</v>
      </c>
      <c r="E64" s="6" t="str">
        <f>VLOOKUP(A64,'04.kolo prezentácia'!$A$2:$G$128,3,FALSE)</f>
        <v>Marcinát</v>
      </c>
      <c r="F64" s="6" t="str">
        <f>CONCATENATE('04.kolo výsledky KAT'!$D64," ",'04.kolo výsledky KAT'!$E64)</f>
        <v>Peter Marcinát</v>
      </c>
      <c r="G64" s="6" t="str">
        <f>VLOOKUP(A64,'04.kolo prezentácia'!$A$2:$G$129,4,FALSE)</f>
        <v>Trenčín</v>
      </c>
      <c r="H64" s="30">
        <f>VLOOKUP(A64,'04.kolo prezentácia'!$A$2:$G$129,5,FALSE)</f>
        <v>1986</v>
      </c>
      <c r="I64" s="31" t="str">
        <f>VLOOKUP(A64,'04.kolo prezentácia'!$A$2:$G$129,7,FALSE)</f>
        <v>Muži B</v>
      </c>
      <c r="J64" s="32" t="str">
        <f>VLOOKUP('04.kolo výsledky KAT'!$A64,'04.kolo stopky'!A:C,3,FALSE)</f>
        <v>00:43:11,89</v>
      </c>
      <c r="K64" s="32">
        <f t="shared" si="0"/>
        <v>3.5755335937844874E-3</v>
      </c>
      <c r="L64" s="32">
        <f t="shared" si="2"/>
        <v>1.1296875000000001E-2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3"/>
        <v>0</v>
      </c>
      <c r="Y64"/>
    </row>
    <row r="65" spans="1:25" hidden="1" x14ac:dyDescent="0.25">
      <c r="A65" s="21">
        <v>57</v>
      </c>
      <c r="B65" s="44">
        <v>62</v>
      </c>
      <c r="C65" s="44">
        <v>22</v>
      </c>
      <c r="D65" s="6" t="str">
        <f>VLOOKUP(A65,'04.kolo prezentácia'!$A$2:$G$128,2,FALSE)</f>
        <v>Milan</v>
      </c>
      <c r="E65" s="6" t="str">
        <f>VLOOKUP(A65,'04.kolo prezentácia'!$A$2:$G$128,3,FALSE)</f>
        <v>Čipka</v>
      </c>
      <c r="F65" s="6" t="str">
        <f>CONCATENATE('04.kolo výsledky KAT'!$D65," ",'04.kolo výsledky KAT'!$E65)</f>
        <v>Milan Čipka</v>
      </c>
      <c r="G65" s="6" t="str">
        <f>VLOOKUP(A65,'04.kolo prezentácia'!$A$2:$G$129,4,FALSE)</f>
        <v>Trenčín</v>
      </c>
      <c r="H65" s="30">
        <f>VLOOKUP(A65,'04.kolo prezentácia'!$A$2:$G$129,5,FALSE)</f>
        <v>1984</v>
      </c>
      <c r="I65" s="31" t="str">
        <f>VLOOKUP(A65,'04.kolo prezentácia'!$A$2:$G$129,7,FALSE)</f>
        <v>Muži B</v>
      </c>
      <c r="J65" s="32" t="str">
        <f>VLOOKUP('04.kolo výsledky KAT'!$A65,'04.kolo stopky'!A:C,3,FALSE)</f>
        <v>00:43:18,91</v>
      </c>
      <c r="K65" s="32">
        <f t="shared" si="0"/>
        <v>3.5852177415794813E-3</v>
      </c>
      <c r="L65" s="32">
        <f t="shared" si="2"/>
        <v>1.1378124999999999E-2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3"/>
        <v>0</v>
      </c>
      <c r="Y65"/>
    </row>
    <row r="66" spans="1:25" hidden="1" x14ac:dyDescent="0.25">
      <c r="A66" s="21">
        <v>51</v>
      </c>
      <c r="B66" s="44">
        <v>63</v>
      </c>
      <c r="C66" s="44">
        <v>5</v>
      </c>
      <c r="D66" s="6" t="str">
        <f>VLOOKUP(A66,'04.kolo prezentácia'!$A$2:$G$128,2,FALSE)</f>
        <v>Nikola</v>
      </c>
      <c r="E66" s="6" t="str">
        <f>VLOOKUP(A66,'04.kolo prezentácia'!$A$2:$G$128,3,FALSE)</f>
        <v>Sedláčková</v>
      </c>
      <c r="F66" s="6" t="str">
        <f>CONCATENATE('04.kolo výsledky KAT'!$D66," ",'04.kolo výsledky KAT'!$E66)</f>
        <v>Nikola Sedláčková</v>
      </c>
      <c r="G66" s="6" t="str">
        <f>VLOOKUP(A66,'04.kolo prezentácia'!$A$2:$G$129,4,FALSE)</f>
        <v>Trenčín</v>
      </c>
      <c r="H66" s="30">
        <f>VLOOKUP(A66,'04.kolo prezentácia'!$A$2:$G$129,5,FALSE)</f>
        <v>1979</v>
      </c>
      <c r="I66" s="31" t="str">
        <f>VLOOKUP(A66,'04.kolo prezentácia'!$A$2:$G$129,7,FALSE)</f>
        <v>Ženy B</v>
      </c>
      <c r="J66" s="32" t="str">
        <f>VLOOKUP('04.kolo výsledky KAT'!$A66,'04.kolo stopky'!A:C,3,FALSE)</f>
        <v>00:43:20,47</v>
      </c>
      <c r="K66" s="32">
        <f t="shared" si="0"/>
        <v>3.5873697744228136E-3</v>
      </c>
      <c r="L66" s="32">
        <f t="shared" si="2"/>
        <v>1.1396180555555555E-2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3"/>
        <v>0</v>
      </c>
      <c r="Y66"/>
    </row>
    <row r="67" spans="1:25" hidden="1" x14ac:dyDescent="0.25">
      <c r="A67" s="21">
        <v>63</v>
      </c>
      <c r="B67" s="44">
        <v>64</v>
      </c>
      <c r="C67" s="44">
        <v>6</v>
      </c>
      <c r="D67" s="6" t="str">
        <f>VLOOKUP(A67,'04.kolo prezentácia'!$A$2:$G$128,2,FALSE)</f>
        <v>Alexandra</v>
      </c>
      <c r="E67" s="6" t="str">
        <f>VLOOKUP(A67,'04.kolo prezentácia'!$A$2:$G$128,3,FALSE)</f>
        <v>Guttmanová</v>
      </c>
      <c r="F67" s="5" t="str">
        <f>CONCATENATE('04.kolo výsledky KAT'!$D67," ",'04.kolo výsledky KAT'!$E67)</f>
        <v>Alexandra Guttmanová</v>
      </c>
      <c r="G67" s="5" t="str">
        <f>VLOOKUP(A67,'04.kolo prezentácia'!$A$2:$G$129,4,FALSE)</f>
        <v>Pezinok</v>
      </c>
      <c r="H67" s="3">
        <f>VLOOKUP(A67,'04.kolo prezentácia'!$A$2:$G$129,5,FALSE)</f>
        <v>1980</v>
      </c>
      <c r="I67" s="56" t="str">
        <f>VLOOKUP(A67,'04.kolo prezentácia'!$A$2:$G$129,7,FALSE)</f>
        <v>Ženy B</v>
      </c>
      <c r="J67" s="57" t="str">
        <f>VLOOKUP('04.kolo výsledky KAT'!$A67,'04.kolo stopky'!A:C,3,FALSE)</f>
        <v>00:43:20,67</v>
      </c>
      <c r="K67" s="57">
        <f t="shared" si="0"/>
        <v>3.5876456760693945E-3</v>
      </c>
      <c r="L67" s="57">
        <f t="shared" si="2"/>
        <v>1.1398495370370371E-2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3"/>
        <v>0</v>
      </c>
      <c r="Y67"/>
    </row>
    <row r="68" spans="1:25" hidden="1" x14ac:dyDescent="0.25">
      <c r="A68" s="21">
        <v>71</v>
      </c>
      <c r="B68" s="44">
        <v>65</v>
      </c>
      <c r="C68" s="44">
        <v>12</v>
      </c>
      <c r="D68" s="6" t="str">
        <f>VLOOKUP(A68,'04.kolo prezentácia'!$A$2:$G$128,2,FALSE)</f>
        <v>Peter</v>
      </c>
      <c r="E68" s="6" t="str">
        <f>VLOOKUP(A68,'04.kolo prezentácia'!$A$2:$G$128,3,FALSE)</f>
        <v>Vazovan</v>
      </c>
      <c r="F68" s="5" t="str">
        <f>CONCATENATE('04.kolo výsledky KAT'!$D68," ",'04.kolo výsledky KAT'!$E68)</f>
        <v>Peter Vazovan</v>
      </c>
      <c r="G68" s="5" t="str">
        <f>VLOOKUP(A68,'04.kolo prezentácia'!$A$2:$G$129,4,FALSE)</f>
        <v>Nitra Zajo Bojo</v>
      </c>
      <c r="H68" s="3">
        <f>VLOOKUP(A68,'04.kolo prezentácia'!$A$2:$G$129,5,FALSE)</f>
        <v>1964</v>
      </c>
      <c r="I68" s="56" t="str">
        <f>VLOOKUP(A68,'04.kolo prezentácia'!$A$2:$G$129,7,FALSE)</f>
        <v>Muži D</v>
      </c>
      <c r="J68" s="57" t="str">
        <f>VLOOKUP('04.kolo výsledky KAT'!$A68,'04.kolo stopky'!A:C,3,FALSE)</f>
        <v>00:43:25,83</v>
      </c>
      <c r="K68" s="57">
        <f t="shared" ref="K68:K77" si="4">J68/$X$3</f>
        <v>3.5947639385511855E-3</v>
      </c>
      <c r="L68" s="57">
        <f t="shared" si="2"/>
        <v>1.1458217592592596E-2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3"/>
        <v>0</v>
      </c>
      <c r="Y68"/>
    </row>
    <row r="69" spans="1:25" hidden="1" x14ac:dyDescent="0.25">
      <c r="A69" s="21">
        <v>150</v>
      </c>
      <c r="B69" s="44">
        <v>66</v>
      </c>
      <c r="C69" s="44">
        <v>14</v>
      </c>
      <c r="D69" s="6" t="str">
        <f>VLOOKUP(A69,'04.kolo prezentácia'!$A$2:$G$128,2,FALSE)</f>
        <v>Juraj</v>
      </c>
      <c r="E69" s="6" t="str">
        <f>VLOOKUP(A69,'04.kolo prezentácia'!$A$2:$G$128,3,FALSE)</f>
        <v>Pánis</v>
      </c>
      <c r="F69" s="6" t="str">
        <f>CONCATENATE('04.kolo výsledky KAT'!$D69," ",'04.kolo výsledky KAT'!$E69)</f>
        <v>Juraj Pánis</v>
      </c>
      <c r="G69" s="6" t="str">
        <f>VLOOKUP(A69,'04.kolo prezentácia'!$A$2:$G$129,4,FALSE)</f>
        <v>Hámrani</v>
      </c>
      <c r="H69" s="30">
        <f>VLOOKUP(A69,'04.kolo prezentácia'!$A$2:$G$129,5,FALSE)</f>
        <v>1976</v>
      </c>
      <c r="I69" s="31" t="str">
        <f>VLOOKUP(A69,'04.kolo prezentácia'!$A$2:$G$129,7,FALSE)</f>
        <v>Muži C</v>
      </c>
      <c r="J69" s="32" t="str">
        <f>VLOOKUP('04.kolo výsledky KAT'!$A69,'04.kolo stopky'!A:C,3,FALSE)</f>
        <v>00:43:34,52</v>
      </c>
      <c r="K69" s="32">
        <f t="shared" si="4"/>
        <v>3.6067518650951306E-3</v>
      </c>
      <c r="L69" s="32">
        <f t="shared" ref="L69:L108" si="5">J69-$Y$3</f>
        <v>1.1558796296296296E-2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3"/>
        <v>0</v>
      </c>
      <c r="Y69"/>
    </row>
    <row r="70" spans="1:25" hidden="1" x14ac:dyDescent="0.25">
      <c r="A70" s="21">
        <v>18</v>
      </c>
      <c r="B70" s="44">
        <v>67</v>
      </c>
      <c r="C70" s="44">
        <v>13</v>
      </c>
      <c r="D70" s="6" t="str">
        <f>VLOOKUP(A70,'04.kolo prezentácia'!$A$2:$G$128,2,FALSE)</f>
        <v>miro</v>
      </c>
      <c r="E70" s="6" t="str">
        <f>VLOOKUP(A70,'04.kolo prezentácia'!$A$2:$G$128,3,FALSE)</f>
        <v>ilavsky st</v>
      </c>
      <c r="F70" s="6" t="str">
        <f>CONCATENATE('04.kolo výsledky KAT'!$D70," ",'04.kolo výsledky KAT'!$E70)</f>
        <v>miro ilavsky st</v>
      </c>
      <c r="G70" s="6" t="str">
        <f>VLOOKUP(A70,'04.kolo prezentácia'!$A$2:$G$129,4,FALSE)</f>
        <v>Best running team / Dubnica</v>
      </c>
      <c r="H70" s="30">
        <f>VLOOKUP(A70,'04.kolo prezentácia'!$A$2:$G$129,5,FALSE)</f>
        <v>1963</v>
      </c>
      <c r="I70" s="31" t="str">
        <f>VLOOKUP(A70,'04.kolo prezentácia'!$A$2:$G$129,7,FALSE)</f>
        <v>Muži D</v>
      </c>
      <c r="J70" s="32" t="str">
        <f>VLOOKUP('04.kolo výsledky KAT'!$A70,'04.kolo stopky'!A:C,3,FALSE)</f>
        <v>00:43:38,71</v>
      </c>
      <c r="K70" s="32">
        <f t="shared" si="4"/>
        <v>3.6125320045910033E-3</v>
      </c>
      <c r="L70" s="32">
        <f t="shared" si="5"/>
        <v>1.1607291666666669E-2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3"/>
        <v>0</v>
      </c>
      <c r="Y70"/>
    </row>
    <row r="71" spans="1:25" hidden="1" x14ac:dyDescent="0.25">
      <c r="A71" s="21">
        <v>27</v>
      </c>
      <c r="B71" s="44">
        <v>68</v>
      </c>
      <c r="C71" s="44">
        <v>7</v>
      </c>
      <c r="D71" s="6" t="str">
        <f>VLOOKUP(A71,'04.kolo prezentácia'!$A$2:$G$128,2,FALSE)</f>
        <v>Sylvia</v>
      </c>
      <c r="E71" s="6" t="str">
        <f>VLOOKUP(A71,'04.kolo prezentácia'!$A$2:$G$128,3,FALSE)</f>
        <v>Kňažková</v>
      </c>
      <c r="F71" s="5" t="str">
        <f>CONCATENATE('04.kolo výsledky KAT'!$D71," ",'04.kolo výsledky KAT'!$E71)</f>
        <v>Sylvia Kňažková</v>
      </c>
      <c r="G71" s="5" t="str">
        <f>VLOOKUP(A71,'04.kolo prezentácia'!$A$2:$G$129,4,FALSE)</f>
        <v>Trenčianska Teplá</v>
      </c>
      <c r="H71" s="3">
        <f>VLOOKUP(A71,'04.kolo prezentácia'!$A$2:$G$129,5,FALSE)</f>
        <v>1976</v>
      </c>
      <c r="I71" s="56" t="str">
        <f>VLOOKUP(A71,'04.kolo prezentácia'!$A$2:$G$129,7,FALSE)</f>
        <v>Ženy B</v>
      </c>
      <c r="J71" s="57" t="str">
        <f>VLOOKUP('04.kolo výsledky KAT'!$A71,'04.kolo stopky'!A:C,3,FALSE)</f>
        <v>00:43:49,86</v>
      </c>
      <c r="K71" s="57">
        <f t="shared" si="4"/>
        <v>3.6279135213878955E-3</v>
      </c>
      <c r="L71" s="57">
        <f t="shared" si="5"/>
        <v>1.1736342592592593E-2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3"/>
        <v>0</v>
      </c>
      <c r="Y71"/>
    </row>
    <row r="72" spans="1:25" hidden="1" x14ac:dyDescent="0.25">
      <c r="A72" s="21">
        <v>156</v>
      </c>
      <c r="B72" s="44">
        <v>69</v>
      </c>
      <c r="C72" s="44">
        <v>23</v>
      </c>
      <c r="D72" s="6" t="str">
        <f>VLOOKUP(A72,'04.kolo prezentácia'!$A$2:$G$128,2,FALSE)</f>
        <v>Martin</v>
      </c>
      <c r="E72" s="6" t="str">
        <f>VLOOKUP(A72,'04.kolo prezentácia'!$A$2:$G$128,3,FALSE)</f>
        <v>Mačík</v>
      </c>
      <c r="F72" s="6" t="str">
        <f>CONCATENATE('04.kolo výsledky KAT'!$D72," ",'04.kolo výsledky KAT'!$E72)</f>
        <v>Martin Mačík</v>
      </c>
      <c r="G72" s="6" t="str">
        <f>VLOOKUP(A72,'04.kolo prezentácia'!$A$2:$G$129,4,FALSE)</f>
        <v>Trenčín</v>
      </c>
      <c r="H72" s="30">
        <f>VLOOKUP(A72,'04.kolo prezentácia'!$A$2:$G$129,5,FALSE)</f>
        <v>1986</v>
      </c>
      <c r="I72" s="31" t="str">
        <f>VLOOKUP(A72,'04.kolo prezentácia'!$A$2:$G$129,7,FALSE)</f>
        <v>Muži B</v>
      </c>
      <c r="J72" s="32" t="str">
        <f>VLOOKUP('04.kolo výsledky KAT'!$A72,'04.kolo stopky'!A:C,3,FALSE)</f>
        <v>00:44:11,54</v>
      </c>
      <c r="K72" s="32">
        <f t="shared" si="4"/>
        <v>3.6578212598772785E-3</v>
      </c>
      <c r="L72" s="32">
        <f t="shared" si="5"/>
        <v>1.1987268518518519E-2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3"/>
        <v>0</v>
      </c>
      <c r="Y72"/>
    </row>
    <row r="73" spans="1:25" hidden="1" x14ac:dyDescent="0.25">
      <c r="A73" s="21">
        <v>68</v>
      </c>
      <c r="B73" s="44">
        <v>70</v>
      </c>
      <c r="C73" s="44">
        <v>4</v>
      </c>
      <c r="D73" s="6" t="str">
        <f>VLOOKUP(A73,'04.kolo prezentácia'!$A$2:$G$128,2,FALSE)</f>
        <v>Vladimír</v>
      </c>
      <c r="E73" s="6" t="str">
        <f>VLOOKUP(A73,'04.kolo prezentácia'!$A$2:$G$128,3,FALSE)</f>
        <v>Kovalčík</v>
      </c>
      <c r="F73" s="5" t="str">
        <f>CONCATENATE('04.kolo výsledky KAT'!$D73," ",'04.kolo výsledky KAT'!$E73)</f>
        <v>Vladimír Kovalčík</v>
      </c>
      <c r="G73" s="5" t="str">
        <f>VLOOKUP(A73,'04.kolo prezentácia'!$A$2:$G$129,4,FALSE)</f>
        <v>Trenčín</v>
      </c>
      <c r="H73" s="3">
        <f>VLOOKUP(A73,'04.kolo prezentácia'!$A$2:$G$129,5,FALSE)</f>
        <v>1951</v>
      </c>
      <c r="I73" s="56" t="str">
        <f>VLOOKUP(A73,'04.kolo prezentácia'!$A$2:$G$129,7,FALSE)</f>
        <v>Muži E</v>
      </c>
      <c r="J73" s="57" t="str">
        <f>VLOOKUP('04.kolo výsledky KAT'!$A73,'04.kolo stopky'!A:C,3,FALSE)</f>
        <v>00:44:27,20</v>
      </c>
      <c r="K73" s="57">
        <f t="shared" si="4"/>
        <v>3.679424358804573E-3</v>
      </c>
      <c r="L73" s="57">
        <f t="shared" si="5"/>
        <v>1.2168518518518519E-2</v>
      </c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3"/>
        <v>0</v>
      </c>
      <c r="Y73"/>
    </row>
    <row r="74" spans="1:25" hidden="1" x14ac:dyDescent="0.25">
      <c r="A74" s="21">
        <v>169</v>
      </c>
      <c r="B74" s="44">
        <v>71</v>
      </c>
      <c r="C74" s="44">
        <v>7</v>
      </c>
      <c r="D74" s="6" t="str">
        <f>VLOOKUP(A74,'04.kolo prezentácia'!$A$2:$G$128,2,FALSE)</f>
        <v>Martina</v>
      </c>
      <c r="E74" s="6" t="str">
        <f>VLOOKUP(A74,'04.kolo prezentácia'!$A$2:$G$128,3,FALSE)</f>
        <v>Melkovičová</v>
      </c>
      <c r="F74" s="6" t="str">
        <f>CONCATENATE('04.kolo výsledky KAT'!$D74," ",'04.kolo výsledky KAT'!$E74)</f>
        <v>Martina Melkovičová</v>
      </c>
      <c r="G74" s="6" t="str">
        <f>VLOOKUP(A74,'04.kolo prezentácia'!$A$2:$G$129,4,FALSE)</f>
        <v>Buď Lepší</v>
      </c>
      <c r="H74" s="30">
        <f>VLOOKUP(A74,'04.kolo prezentácia'!$A$2:$G$129,5,FALSE)</f>
        <v>1982</v>
      </c>
      <c r="I74" s="31" t="str">
        <f>VLOOKUP(A74,'04.kolo prezentácia'!$A$2:$G$129,7,FALSE)</f>
        <v>Ženy A</v>
      </c>
      <c r="J74" s="32" t="str">
        <f>VLOOKUP('04.kolo výsledky KAT'!$A74,'04.kolo stopky'!A:C,3,FALSE)</f>
        <v>00:44:49,07</v>
      </c>
      <c r="K74" s="32">
        <f t="shared" si="4"/>
        <v>3.7095942038582086E-3</v>
      </c>
      <c r="L74" s="32">
        <f t="shared" si="5"/>
        <v>1.2421643518518519E-2</v>
      </c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3"/>
        <v>0</v>
      </c>
      <c r="Y74"/>
    </row>
    <row r="75" spans="1:25" hidden="1" x14ac:dyDescent="0.25">
      <c r="A75" s="21">
        <v>42</v>
      </c>
      <c r="B75" s="44">
        <v>72</v>
      </c>
      <c r="C75" s="44">
        <v>24</v>
      </c>
      <c r="D75" s="6" t="str">
        <f>VLOOKUP(A75,'04.kolo prezentácia'!$A$2:$G$128,2,FALSE)</f>
        <v>Michal</v>
      </c>
      <c r="E75" s="6" t="str">
        <f>VLOOKUP(A75,'04.kolo prezentácia'!$A$2:$G$128,3,FALSE)</f>
        <v>Vrábel</v>
      </c>
      <c r="F75" s="6" t="str">
        <f>CONCATENATE('04.kolo výsledky KAT'!$D75," ",'04.kolo výsledky KAT'!$E75)</f>
        <v>Michal Vrábel</v>
      </c>
      <c r="G75" s="6" t="str">
        <f>VLOOKUP(A75,'04.kolo prezentácia'!$A$2:$G$129,4,FALSE)</f>
        <v>Dubnica nad Váhom</v>
      </c>
      <c r="H75" s="30">
        <f>VLOOKUP(A75,'04.kolo prezentácia'!$A$2:$G$129,5,FALSE)</f>
        <v>1978</v>
      </c>
      <c r="I75" s="31" t="str">
        <f>VLOOKUP(A75,'04.kolo prezentácia'!$A$2:$G$129,7,FALSE)</f>
        <v>Muži B</v>
      </c>
      <c r="J75" s="32" t="str">
        <f>VLOOKUP('04.kolo výsledky KAT'!$A75,'04.kolo stopky'!A:C,3,FALSE)</f>
        <v>00:45:01,58</v>
      </c>
      <c r="K75" s="32">
        <f t="shared" si="4"/>
        <v>3.7268518518518519E-3</v>
      </c>
      <c r="L75" s="32">
        <f t="shared" si="5"/>
        <v>1.2566435185185187E-2</v>
      </c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3"/>
        <v>0</v>
      </c>
      <c r="Y75"/>
    </row>
    <row r="76" spans="1:25" hidden="1" x14ac:dyDescent="0.25">
      <c r="A76" s="21">
        <v>52</v>
      </c>
      <c r="B76" s="44">
        <v>73</v>
      </c>
      <c r="C76" s="44">
        <v>8</v>
      </c>
      <c r="D76" s="6" t="str">
        <f>VLOOKUP(A76,'04.kolo prezentácia'!$A$2:$G$128,2,FALSE)</f>
        <v>Blanka</v>
      </c>
      <c r="E76" s="6" t="str">
        <f>VLOOKUP(A76,'04.kolo prezentácia'!$A$2:$G$128,3,FALSE)</f>
        <v>Balaščáková</v>
      </c>
      <c r="F76" s="6" t="str">
        <f>CONCATENATE('04.kolo výsledky KAT'!$D76," ",'04.kolo výsledky KAT'!$E76)</f>
        <v>Blanka Balaščáková</v>
      </c>
      <c r="G76" s="6" t="str">
        <f>VLOOKUP(A76,'04.kolo prezentácia'!$A$2:$G$129,4,FALSE)</f>
        <v>GEKONsport / Trenčín</v>
      </c>
      <c r="H76" s="30">
        <f>VLOOKUP(A76,'04.kolo prezentácia'!$A$2:$G$129,5,FALSE)</f>
        <v>1966</v>
      </c>
      <c r="I76" s="31" t="str">
        <f>VLOOKUP(A76,'04.kolo prezentácia'!$A$2:$G$129,7,FALSE)</f>
        <v>Ženy B</v>
      </c>
      <c r="J76" s="32" t="str">
        <f>VLOOKUP('04.kolo výsledky KAT'!$A76,'04.kolo stopky'!A:C,3,FALSE)</f>
        <v>00:45:14,16</v>
      </c>
      <c r="K76" s="32">
        <f t="shared" si="4"/>
        <v>3.7442060654217981E-3</v>
      </c>
      <c r="L76" s="32">
        <f t="shared" si="5"/>
        <v>1.2712037037037036E-2</v>
      </c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3"/>
        <v>0</v>
      </c>
      <c r="Y76"/>
    </row>
    <row r="77" spans="1:25" hidden="1" x14ac:dyDescent="0.25">
      <c r="A77" s="21">
        <v>136</v>
      </c>
      <c r="B77" s="44">
        <v>74</v>
      </c>
      <c r="C77" s="44">
        <v>8</v>
      </c>
      <c r="D77" s="6" t="str">
        <f>VLOOKUP(A77,'04.kolo prezentácia'!$A$2:$G$128,2,FALSE)</f>
        <v>Tereza</v>
      </c>
      <c r="E77" s="6" t="str">
        <f>VLOOKUP(A77,'04.kolo prezentácia'!$A$2:$G$128,3,FALSE)</f>
        <v>Ďuráčiová</v>
      </c>
      <c r="F77" s="5" t="str">
        <f>CONCATENATE('04.kolo výsledky KAT'!$D77," ",'04.kolo výsledky KAT'!$E77)</f>
        <v>Tereza Ďuráčiová</v>
      </c>
      <c r="G77" s="5" t="str">
        <f>VLOOKUP(A77,'04.kolo prezentácia'!$A$2:$G$129,4,FALSE)</f>
        <v>Soblahov</v>
      </c>
      <c r="H77" s="3">
        <f>VLOOKUP(A77,'04.kolo prezentácia'!$A$2:$G$129,5,FALSE)</f>
        <v>1993</v>
      </c>
      <c r="I77" s="56" t="str">
        <f>VLOOKUP(A77,'04.kolo prezentácia'!$A$2:$G$129,7,FALSE)</f>
        <v>Ženy A</v>
      </c>
      <c r="J77" s="57" t="str">
        <f>VLOOKUP('04.kolo výsledky KAT'!$A77,'04.kolo stopky'!A:C,3,FALSE)</f>
        <v>00:45:15,05</v>
      </c>
      <c r="K77" s="57">
        <f t="shared" si="4"/>
        <v>3.7454338277490831E-3</v>
      </c>
      <c r="L77" s="57">
        <f t="shared" si="5"/>
        <v>1.272233796296296E-2</v>
      </c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t="shared" si="3"/>
        <v>0</v>
      </c>
      <c r="Y77"/>
    </row>
    <row r="78" spans="1:25" hidden="1" x14ac:dyDescent="0.25">
      <c r="A78" s="21">
        <v>92</v>
      </c>
      <c r="B78" s="44">
        <v>75</v>
      </c>
      <c r="C78" s="44">
        <v>9</v>
      </c>
      <c r="D78" s="6" t="str">
        <f>VLOOKUP(A78,'04.kolo prezentácia'!$A$2:$G$128,2,FALSE)</f>
        <v>Michaela</v>
      </c>
      <c r="E78" s="6" t="str">
        <f>VLOOKUP(A78,'04.kolo prezentácia'!$A$2:$G$128,3,FALSE)</f>
        <v>Žilková</v>
      </c>
      <c r="F78" s="5" t="str">
        <f>CONCATENATE('04.kolo výsledky KAT'!$D78," ",'04.kolo výsledky KAT'!$E78)</f>
        <v>Michaela Žilková</v>
      </c>
      <c r="G78" s="5" t="str">
        <f>VLOOKUP(A78,'04.kolo prezentácia'!$A$2:$G$129,4,FALSE)</f>
        <v>Dubnica nad Váhom</v>
      </c>
      <c r="H78" s="3">
        <f>VLOOKUP(A78,'04.kolo prezentácia'!$A$2:$G$129,5,FALSE)</f>
        <v>1972</v>
      </c>
      <c r="I78" s="56" t="str">
        <f>VLOOKUP(A78,'04.kolo prezentácia'!$A$2:$G$129,7,FALSE)</f>
        <v>Ženy B</v>
      </c>
      <c r="J78" s="57" t="str">
        <f>VLOOKUP('04.kolo výsledky KAT'!$A78,'04.kolo stopky'!A:C,3,FALSE)</f>
        <v>00:45:32,67</v>
      </c>
      <c r="K78" s="57">
        <f t="shared" ref="K78:K108" si="6">J78/$X$3</f>
        <v>3.7697407628128721E-3</v>
      </c>
      <c r="L78" s="57">
        <f t="shared" si="5"/>
        <v>1.2926273148148149E-2</v>
      </c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3"/>
        <v>0</v>
      </c>
      <c r="Y78"/>
    </row>
    <row r="79" spans="1:25" hidden="1" x14ac:dyDescent="0.25">
      <c r="A79" s="21">
        <v>66</v>
      </c>
      <c r="B79" s="44">
        <v>76</v>
      </c>
      <c r="C79" s="44">
        <v>25</v>
      </c>
      <c r="D79" s="6" t="str">
        <f>VLOOKUP(A79,'04.kolo prezentácia'!$A$2:$G$128,2,FALSE)</f>
        <v>Augistín</v>
      </c>
      <c r="E79" s="6" t="str">
        <f>VLOOKUP(A79,'04.kolo prezentácia'!$A$2:$G$128,3,FALSE)</f>
        <v>Zubo</v>
      </c>
      <c r="F79" s="5" t="str">
        <f>CONCATENATE('04.kolo výsledky KAT'!$D79," ",'04.kolo výsledky KAT'!$E79)</f>
        <v>Augistín Zubo</v>
      </c>
      <c r="G79" s="5" t="str">
        <f>VLOOKUP(A79,'04.kolo prezentácia'!$A$2:$G$129,4,FALSE)</f>
        <v>Borčice</v>
      </c>
      <c r="H79" s="3">
        <f>VLOOKUP(A79,'04.kolo prezentácia'!$A$2:$G$129,5,FALSE)</f>
        <v>1983</v>
      </c>
      <c r="I79" s="56" t="str">
        <f>VLOOKUP(A79,'04.kolo prezentácia'!$A$2:$G$129,7,FALSE)</f>
        <v>Muži B</v>
      </c>
      <c r="J79" s="57" t="str">
        <f>VLOOKUP('04.kolo výsledky KAT'!$A79,'04.kolo stopky'!A:C,3,FALSE)</f>
        <v>00:45:32,92</v>
      </c>
      <c r="K79" s="57">
        <f t="shared" si="6"/>
        <v>3.7700856398710991E-3</v>
      </c>
      <c r="L79" s="57">
        <f t="shared" si="5"/>
        <v>1.2929166666666672E-2</v>
      </c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3"/>
        <v>0</v>
      </c>
      <c r="Y79"/>
    </row>
    <row r="80" spans="1:25" hidden="1" x14ac:dyDescent="0.25">
      <c r="A80" s="21">
        <v>134</v>
      </c>
      <c r="B80" s="44">
        <v>77</v>
      </c>
      <c r="C80" s="44">
        <v>10</v>
      </c>
      <c r="D80" s="6" t="str">
        <f>VLOOKUP(A80,'04.kolo prezentácia'!$A$2:$G$128,2,FALSE)</f>
        <v>Miroslava</v>
      </c>
      <c r="E80" s="6" t="str">
        <f>VLOOKUP(A80,'04.kolo prezentácia'!$A$2:$G$128,3,FALSE)</f>
        <v>VERTIGAČ</v>
      </c>
      <c r="F80" s="5" t="str">
        <f>CONCATENATE('04.kolo výsledky KAT'!$D80," ",'04.kolo výsledky KAT'!$E80)</f>
        <v>Miroslava VERTIGAČ</v>
      </c>
      <c r="G80" s="5" t="str">
        <f>VLOOKUP(A80,'04.kolo prezentácia'!$A$2:$G$129,4,FALSE)</f>
        <v>Bez me na</v>
      </c>
      <c r="H80" s="3">
        <f>VLOOKUP(A80,'04.kolo prezentácia'!$A$2:$G$129,5,FALSE)</f>
        <v>1978</v>
      </c>
      <c r="I80" s="56" t="str">
        <f>VLOOKUP(A80,'04.kolo prezentácia'!$A$2:$G$129,7,FALSE)</f>
        <v>Ženy B</v>
      </c>
      <c r="J80" s="57" t="str">
        <f>VLOOKUP('04.kolo výsledky KAT'!$A80,'04.kolo stopky'!A:C,3,FALSE)</f>
        <v>00:45:51,68</v>
      </c>
      <c r="K80" s="57">
        <f t="shared" si="6"/>
        <v>3.7959652143203988E-3</v>
      </c>
      <c r="L80" s="57">
        <f t="shared" si="5"/>
        <v>1.3146296296296295E-2</v>
      </c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3"/>
        <v>0</v>
      </c>
      <c r="Y80"/>
    </row>
    <row r="81" spans="1:25" hidden="1" x14ac:dyDescent="0.25">
      <c r="A81" s="21">
        <v>37</v>
      </c>
      <c r="B81" s="44">
        <v>78</v>
      </c>
      <c r="C81" s="44">
        <v>15</v>
      </c>
      <c r="D81" s="6" t="str">
        <f>VLOOKUP(A81,'04.kolo prezentácia'!$A$2:$G$128,2,FALSE)</f>
        <v>Vratislav</v>
      </c>
      <c r="E81" s="6" t="str">
        <f>VLOOKUP(A81,'04.kolo prezentácia'!$A$2:$G$128,3,FALSE)</f>
        <v>Čelko</v>
      </c>
      <c r="F81" s="5" t="str">
        <f>CONCATENATE('04.kolo výsledky KAT'!$D81," ",'04.kolo výsledky KAT'!$E81)</f>
        <v>Vratislav Čelko</v>
      </c>
      <c r="G81" s="5" t="str">
        <f>VLOOKUP(A81,'04.kolo prezentácia'!$A$2:$G$129,4,FALSE)</f>
        <v>Dubnica nad Váhom</v>
      </c>
      <c r="H81" s="3">
        <f>VLOOKUP(A81,'04.kolo prezentácia'!$A$2:$G$129,5,FALSE)</f>
        <v>1977</v>
      </c>
      <c r="I81" s="56" t="str">
        <f>VLOOKUP(A81,'04.kolo prezentácia'!$A$2:$G$129,7,FALSE)</f>
        <v>Muži C</v>
      </c>
      <c r="J81" s="57" t="str">
        <f>VLOOKUP('04.kolo výsledky KAT'!$A81,'04.kolo stopky'!A:C,3,FALSE)</f>
        <v>00:46:04,05</v>
      </c>
      <c r="K81" s="57">
        <f t="shared" si="6"/>
        <v>3.813029731161436E-3</v>
      </c>
      <c r="L81" s="57">
        <f t="shared" si="5"/>
        <v>1.3289467592592599E-2</v>
      </c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3"/>
        <v>0</v>
      </c>
      <c r="Y81"/>
    </row>
    <row r="82" spans="1:25" hidden="1" x14ac:dyDescent="0.25">
      <c r="A82" s="21">
        <v>99</v>
      </c>
      <c r="B82" s="44">
        <v>79</v>
      </c>
      <c r="C82" s="44">
        <v>16</v>
      </c>
      <c r="D82" s="6" t="str">
        <f>VLOOKUP(A82,'04.kolo prezentácia'!$A$2:$G$128,2,FALSE)</f>
        <v>Pavel</v>
      </c>
      <c r="E82" s="6" t="str">
        <f>VLOOKUP(A82,'04.kolo prezentácia'!$A$2:$G$128,3,FALSE)</f>
        <v>Trúchly</v>
      </c>
      <c r="F82" s="5" t="str">
        <f>CONCATENATE('04.kolo výsledky KAT'!$D82," ",'04.kolo výsledky KAT'!$E82)</f>
        <v>Pavel Trúchly</v>
      </c>
      <c r="G82" s="5" t="str">
        <f>VLOOKUP(A82,'04.kolo prezentácia'!$A$2:$G$129,4,FALSE)</f>
        <v>Trenčín</v>
      </c>
      <c r="H82" s="3">
        <f>VLOOKUP(A82,'04.kolo prezentácia'!$A$2:$G$129,5,FALSE)</f>
        <v>1977</v>
      </c>
      <c r="I82" s="56" t="str">
        <f>VLOOKUP(A82,'04.kolo prezentácia'!$A$2:$G$129,7,FALSE)</f>
        <v>Muži C</v>
      </c>
      <c r="J82" s="57" t="str">
        <f>VLOOKUP('04.kolo výsledky KAT'!$A82,'04.kolo stopky'!A:C,3,FALSE)</f>
        <v>00:46:18,24</v>
      </c>
      <c r="K82" s="57">
        <f t="shared" si="6"/>
        <v>3.832604952986359E-3</v>
      </c>
      <c r="L82" s="57">
        <f t="shared" si="5"/>
        <v>1.3453703703703704E-2</v>
      </c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3"/>
        <v>0</v>
      </c>
      <c r="Y82"/>
    </row>
    <row r="83" spans="1:25" hidden="1" x14ac:dyDescent="0.25">
      <c r="A83" s="21">
        <v>55</v>
      </c>
      <c r="B83" s="44">
        <v>80</v>
      </c>
      <c r="C83" s="44">
        <v>9</v>
      </c>
      <c r="D83" s="6" t="str">
        <f>VLOOKUP(A83,'04.kolo prezentácia'!$A$2:$G$128,2,FALSE)</f>
        <v>Lucia</v>
      </c>
      <c r="E83" s="6" t="str">
        <f>VLOOKUP(A83,'04.kolo prezentácia'!$A$2:$G$128,3,FALSE)</f>
        <v>Šírová</v>
      </c>
      <c r="F83" s="5" t="str">
        <f>CONCATENATE('04.kolo výsledky KAT'!$D83," ",'04.kolo výsledky KAT'!$E83)</f>
        <v>Lucia Šírová</v>
      </c>
      <c r="G83" s="5" t="str">
        <f>VLOOKUP(A83,'04.kolo prezentácia'!$A$2:$G$129,4,FALSE)</f>
        <v>Trenčianska Teplá</v>
      </c>
      <c r="H83" s="3">
        <f>VLOOKUP(A83,'04.kolo prezentácia'!$A$2:$G$129,5,FALSE)</f>
        <v>2002</v>
      </c>
      <c r="I83" s="56" t="str">
        <f>VLOOKUP(A83,'04.kolo prezentácia'!$A$2:$G$129,7,FALSE)</f>
        <v>Ženy A</v>
      </c>
      <c r="J83" s="57" t="str">
        <f>VLOOKUP('04.kolo výsledky KAT'!$A83,'04.kolo stopky'!A:C,3,FALSE)</f>
        <v>00:46:37,80</v>
      </c>
      <c r="K83" s="57">
        <f t="shared" si="6"/>
        <v>3.8595881340219833E-3</v>
      </c>
      <c r="L83" s="57">
        <f t="shared" si="5"/>
        <v>1.3680092592592591E-2</v>
      </c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3"/>
        <v>0</v>
      </c>
      <c r="Y83"/>
    </row>
    <row r="84" spans="1:25" hidden="1" x14ac:dyDescent="0.25">
      <c r="A84" s="21">
        <v>157</v>
      </c>
      <c r="B84" s="44">
        <v>81</v>
      </c>
      <c r="C84" s="44">
        <v>26</v>
      </c>
      <c r="D84" s="6" t="str">
        <f>VLOOKUP(A84,'04.kolo prezentácia'!$A$2:$G$128,2,FALSE)</f>
        <v>Juraj</v>
      </c>
      <c r="E84" s="6" t="str">
        <f>VLOOKUP(A84,'04.kolo prezentácia'!$A$2:$G$128,3,FALSE)</f>
        <v>Zimka</v>
      </c>
      <c r="F84" s="5" t="str">
        <f>CONCATENATE('04.kolo výsledky KAT'!$D84," ",'04.kolo výsledky KAT'!$E84)</f>
        <v>Juraj Zimka</v>
      </c>
      <c r="G84" s="5" t="str">
        <f>VLOOKUP(A84,'04.kolo prezentácia'!$A$2:$G$129,4,FALSE)</f>
        <v>Trenčín</v>
      </c>
      <c r="H84" s="3">
        <f>VLOOKUP(A84,'04.kolo prezentácia'!$A$2:$G$129,5,FALSE)</f>
        <v>1985</v>
      </c>
      <c r="I84" s="56" t="str">
        <f>VLOOKUP(A84,'04.kolo prezentácia'!$A$2:$G$129,7,FALSE)</f>
        <v>Muži B</v>
      </c>
      <c r="J84" s="57" t="str">
        <f>VLOOKUP('04.kolo výsledky KAT'!$A84,'04.kolo stopky'!A:C,3,FALSE)</f>
        <v>00:46:41,18</v>
      </c>
      <c r="K84" s="57">
        <f t="shared" si="6"/>
        <v>3.8642508718492027E-3</v>
      </c>
      <c r="L84" s="57">
        <f t="shared" si="5"/>
        <v>1.3719212962962961E-2</v>
      </c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3"/>
        <v>0</v>
      </c>
      <c r="Y84"/>
    </row>
    <row r="85" spans="1:25" hidden="1" x14ac:dyDescent="0.25">
      <c r="A85" s="21">
        <v>15</v>
      </c>
      <c r="B85" s="44">
        <v>82</v>
      </c>
      <c r="C85" s="44">
        <v>11</v>
      </c>
      <c r="D85" s="6" t="str">
        <f>VLOOKUP(A85,'04.kolo prezentácia'!$A$2:$G$128,2,FALSE)</f>
        <v>Miriam</v>
      </c>
      <c r="E85" s="6" t="str">
        <f>VLOOKUP(A85,'04.kolo prezentácia'!$A$2:$G$128,3,FALSE)</f>
        <v>Marušincova</v>
      </c>
      <c r="F85" s="5" t="str">
        <f>CONCATENATE('04.kolo výsledky KAT'!$D85," ",'04.kolo výsledky KAT'!$E85)</f>
        <v>Miriam Marušincova</v>
      </c>
      <c r="G85" s="5" t="str">
        <f>VLOOKUP(A85,'04.kolo prezentácia'!$A$2:$G$129,4,FALSE)</f>
        <v>GEKONsport</v>
      </c>
      <c r="H85" s="3">
        <f>VLOOKUP(A85,'04.kolo prezentácia'!$A$2:$G$129,5,FALSE)</f>
        <v>1973</v>
      </c>
      <c r="I85" s="56" t="str">
        <f>VLOOKUP(A85,'04.kolo prezentácia'!$A$2:$G$129,7,FALSE)</f>
        <v>Ženy B</v>
      </c>
      <c r="J85" s="57" t="str">
        <f>VLOOKUP('04.kolo výsledky KAT'!$A85,'04.kolo stopky'!A:C,3,FALSE)</f>
        <v>00:46:48,37</v>
      </c>
      <c r="K85" s="57">
        <f t="shared" si="6"/>
        <v>3.8741695360437912E-3</v>
      </c>
      <c r="L85" s="57">
        <f t="shared" si="5"/>
        <v>1.3802430555555557E-2</v>
      </c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3"/>
        <v>0</v>
      </c>
      <c r="Y85"/>
    </row>
    <row r="86" spans="1:25" hidden="1" x14ac:dyDescent="0.25">
      <c r="A86" s="21">
        <v>141</v>
      </c>
      <c r="B86" s="44">
        <v>83</v>
      </c>
      <c r="C86" s="44">
        <v>12</v>
      </c>
      <c r="D86" s="6" t="str">
        <f>VLOOKUP(A86,'04.kolo prezentácia'!$A$2:$G$128,2,FALSE)</f>
        <v>Iveta</v>
      </c>
      <c r="E86" s="6" t="str">
        <f>VLOOKUP(A86,'04.kolo prezentácia'!$A$2:$G$128,3,FALSE)</f>
        <v>Turiničová</v>
      </c>
      <c r="F86" s="5" t="str">
        <f>CONCATENATE('04.kolo výsledky KAT'!$D86," ",'04.kolo výsledky KAT'!$E86)</f>
        <v>Iveta Turiničová</v>
      </c>
      <c r="G86" s="5" t="str">
        <f>VLOOKUP(A86,'04.kolo prezentácia'!$A$2:$G$129,4,FALSE)</f>
        <v>Trenčín</v>
      </c>
      <c r="H86" s="3">
        <f>VLOOKUP(A86,'04.kolo prezentácia'!$A$2:$G$129,5,FALSE)</f>
        <v>1978</v>
      </c>
      <c r="I86" s="56" t="str">
        <f>VLOOKUP(A86,'04.kolo prezentácia'!$A$2:$G$129,7,FALSE)</f>
        <v>Ženy B</v>
      </c>
      <c r="J86" s="57" t="str">
        <f>VLOOKUP('04.kolo výsledky KAT'!$A86,'04.kolo stopky'!A:C,3,FALSE)</f>
        <v>00:46:57,18</v>
      </c>
      <c r="K86" s="57">
        <f t="shared" si="6"/>
        <v>3.8863230035756854E-3</v>
      </c>
      <c r="L86" s="57">
        <f t="shared" si="5"/>
        <v>1.3904398148148152E-2</v>
      </c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3"/>
        <v>0</v>
      </c>
      <c r="Y86"/>
    </row>
    <row r="87" spans="1:25" hidden="1" x14ac:dyDescent="0.25">
      <c r="A87" s="21">
        <v>153</v>
      </c>
      <c r="B87" s="44">
        <v>84</v>
      </c>
      <c r="C87" s="44">
        <v>17</v>
      </c>
      <c r="D87" s="6" t="str">
        <f>VLOOKUP(A87,'04.kolo prezentácia'!$A$2:$G$128,2,FALSE)</f>
        <v>Rudolf</v>
      </c>
      <c r="E87" s="6" t="str">
        <f>VLOOKUP(A87,'04.kolo prezentácia'!$A$2:$G$128,3,FALSE)</f>
        <v>Leško</v>
      </c>
      <c r="F87" s="5" t="str">
        <f>CONCATENATE('04.kolo výsledky KAT'!$D87," ",'04.kolo výsledky KAT'!$E87)</f>
        <v>Rudolf Leško</v>
      </c>
      <c r="G87" s="5" t="str">
        <f>VLOOKUP(A87,'04.kolo prezentácia'!$A$2:$G$129,4,FALSE)</f>
        <v>Kojšov</v>
      </c>
      <c r="H87" s="3">
        <f>VLOOKUP(A87,'04.kolo prezentácia'!$A$2:$G$129,5,FALSE)</f>
        <v>1972</v>
      </c>
      <c r="I87" s="56" t="str">
        <f>VLOOKUP(A87,'04.kolo prezentácia'!$A$2:$G$129,7,FALSE)</f>
        <v>Muži C</v>
      </c>
      <c r="J87" s="57" t="str">
        <f>VLOOKUP('04.kolo výsledky KAT'!$A87,'04.kolo stopky'!A:C,3,FALSE)</f>
        <v>00:47:25,70</v>
      </c>
      <c r="K87" s="57">
        <f t="shared" si="6"/>
        <v>3.9256665783781392E-3</v>
      </c>
      <c r="L87" s="57">
        <f t="shared" si="5"/>
        <v>1.4234490740740742E-2</v>
      </c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3"/>
        <v>0</v>
      </c>
      <c r="Y87"/>
    </row>
    <row r="88" spans="1:25" hidden="1" x14ac:dyDescent="0.25">
      <c r="A88" s="21">
        <v>168</v>
      </c>
      <c r="B88" s="44">
        <v>85</v>
      </c>
      <c r="C88" s="44">
        <v>10</v>
      </c>
      <c r="D88" s="6" t="str">
        <f>VLOOKUP(A88,'04.kolo prezentácia'!$A$2:$G$128,2,FALSE)</f>
        <v>Patrícia</v>
      </c>
      <c r="E88" s="6" t="str">
        <f>VLOOKUP(A88,'04.kolo prezentácia'!$A$2:$G$128,3,FALSE)</f>
        <v>Struhárová</v>
      </c>
      <c r="F88" s="5" t="str">
        <f>CONCATENATE('04.kolo výsledky KAT'!$D88," ",'04.kolo výsledky KAT'!$E88)</f>
        <v>Patrícia Struhárová</v>
      </c>
      <c r="G88" s="5" t="str">
        <f>VLOOKUP(A88,'04.kolo prezentácia'!$A$2:$G$129,4,FALSE)</f>
        <v>Trenčín</v>
      </c>
      <c r="H88" s="3">
        <f>VLOOKUP(A88,'04.kolo prezentácia'!$A$2:$G$129,5,FALSE)</f>
        <v>1987</v>
      </c>
      <c r="I88" s="56" t="str">
        <f>VLOOKUP(A88,'04.kolo prezentácia'!$A$2:$G$129,7,FALSE)</f>
        <v>Ženy A</v>
      </c>
      <c r="J88" s="57" t="str">
        <f>VLOOKUP('04.kolo výsledky KAT'!$A88,'04.kolo stopky'!A:C,3,FALSE)</f>
        <v>00:47:26,51</v>
      </c>
      <c r="K88" s="57">
        <f t="shared" si="6"/>
        <v>3.9267839800467925E-3</v>
      </c>
      <c r="L88" s="57">
        <f t="shared" si="5"/>
        <v>1.4243865740740741E-2</v>
      </c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3"/>
        <v>0</v>
      </c>
      <c r="Y88"/>
    </row>
    <row r="89" spans="1:25" hidden="1" x14ac:dyDescent="0.25">
      <c r="A89" s="21">
        <v>171</v>
      </c>
      <c r="B89" s="44">
        <v>86</v>
      </c>
      <c r="C89" s="44">
        <v>11</v>
      </c>
      <c r="D89" s="6" t="str">
        <f>VLOOKUP(A89,'04.kolo prezentácia'!$A$2:$G$128,2,FALSE)</f>
        <v>Natália</v>
      </c>
      <c r="E89" s="6" t="str">
        <f>VLOOKUP(A89,'04.kolo prezentácia'!$A$2:$G$128,3,FALSE)</f>
        <v>Kopuncová</v>
      </c>
      <c r="F89" s="5" t="str">
        <f>CONCATENATE('04.kolo výsledky KAT'!$D89," ",'04.kolo výsledky KAT'!$E89)</f>
        <v>Natália Kopuncová</v>
      </c>
      <c r="G89" s="5" t="str">
        <f>VLOOKUP(A89,'04.kolo prezentácia'!$A$2:$G$129,4,FALSE)</f>
        <v>Buď Lepší</v>
      </c>
      <c r="H89" s="3">
        <f>VLOOKUP(A89,'04.kolo prezentácia'!$A$2:$G$129,5,FALSE)</f>
        <v>1990</v>
      </c>
      <c r="I89" s="56" t="str">
        <f>VLOOKUP(A89,'04.kolo prezentácia'!$A$2:$G$129,7,FALSE)</f>
        <v>Ženy A</v>
      </c>
      <c r="J89" s="57" t="str">
        <f>VLOOKUP('04.kolo výsledky KAT'!$A89,'04.kolo stopky'!A:C,3,FALSE)</f>
        <v>00:47:30,64</v>
      </c>
      <c r="K89" s="57">
        <f t="shared" si="6"/>
        <v>3.9324813490486908E-3</v>
      </c>
      <c r="L89" s="57">
        <f t="shared" si="5"/>
        <v>1.4291666666666668E-2</v>
      </c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3"/>
        <v>0</v>
      </c>
      <c r="Y89"/>
    </row>
    <row r="90" spans="1:25" hidden="1" x14ac:dyDescent="0.25">
      <c r="A90" s="21">
        <v>48</v>
      </c>
      <c r="B90" s="44">
        <v>87</v>
      </c>
      <c r="C90" s="44">
        <v>13</v>
      </c>
      <c r="D90" s="6" t="str">
        <f>VLOOKUP(A90,'04.kolo prezentácia'!$A$2:$G$128,2,FALSE)</f>
        <v>Daniela</v>
      </c>
      <c r="E90" s="6" t="str">
        <f>VLOOKUP(A90,'04.kolo prezentácia'!$A$2:$G$128,3,FALSE)</f>
        <v>Lukáčková</v>
      </c>
      <c r="F90" s="5" t="str">
        <f>CONCATENATE('04.kolo výsledky KAT'!$D90," ",'04.kolo výsledky KAT'!$E90)</f>
        <v>Daniela Lukáčková</v>
      </c>
      <c r="G90" s="5" t="str">
        <f>VLOOKUP(A90,'04.kolo prezentácia'!$A$2:$G$129,4,FALSE)</f>
        <v>TULÁK</v>
      </c>
      <c r="H90" s="3">
        <f>VLOOKUP(A90,'04.kolo prezentácia'!$A$2:$G$129,5,FALSE)</f>
        <v>1970</v>
      </c>
      <c r="I90" s="56" t="str">
        <f>VLOOKUP(A90,'04.kolo prezentácia'!$A$2:$G$129,7,FALSE)</f>
        <v>Ženy B</v>
      </c>
      <c r="J90" s="57" t="str">
        <f>VLOOKUP('04.kolo výsledky KAT'!$A90,'04.kolo stopky'!A:C,3,FALSE)</f>
        <v>00:47:38,70</v>
      </c>
      <c r="K90" s="57">
        <f t="shared" si="6"/>
        <v>3.9436001854059061E-3</v>
      </c>
      <c r="L90" s="57">
        <f t="shared" si="5"/>
        <v>1.4384953703703705E-2</v>
      </c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3"/>
        <v>0</v>
      </c>
      <c r="Y90"/>
    </row>
    <row r="91" spans="1:25" hidden="1" x14ac:dyDescent="0.25">
      <c r="A91" s="21">
        <v>148</v>
      </c>
      <c r="B91" s="44">
        <v>88</v>
      </c>
      <c r="C91" s="44">
        <v>14</v>
      </c>
      <c r="D91" s="6" t="str">
        <f>VLOOKUP(A91,'04.kolo prezentácia'!$A$2:$G$128,2,FALSE)</f>
        <v>Pavol</v>
      </c>
      <c r="E91" s="6" t="str">
        <f>VLOOKUP(A91,'04.kolo prezentácia'!$A$2:$G$128,3,FALSE)</f>
        <v>Santa</v>
      </c>
      <c r="F91" s="5" t="str">
        <f>CONCATENATE('04.kolo výsledky KAT'!$D91," ",'04.kolo výsledky KAT'!$E91)</f>
        <v>Pavol Santa</v>
      </c>
      <c r="G91" s="5" t="str">
        <f>VLOOKUP(A91,'04.kolo prezentácia'!$A$2:$G$129,4,FALSE)</f>
        <v>TULÁK</v>
      </c>
      <c r="H91" s="3">
        <f>VLOOKUP(A91,'04.kolo prezentácia'!$A$2:$G$129,5,FALSE)</f>
        <v>1966</v>
      </c>
      <c r="I91" s="56" t="str">
        <f>VLOOKUP(A91,'04.kolo prezentácia'!$A$2:$G$129,7,FALSE)</f>
        <v>Muži D</v>
      </c>
      <c r="J91" s="57" t="str">
        <f>VLOOKUP('04.kolo výsledky KAT'!$A91,'04.kolo stopky'!A:C,3,FALSE)</f>
        <v>00:47:41,84</v>
      </c>
      <c r="K91" s="57">
        <f t="shared" si="6"/>
        <v>3.947931841257228E-3</v>
      </c>
      <c r="L91" s="57">
        <f t="shared" si="5"/>
        <v>1.4421296296296293E-2</v>
      </c>
      <c r="M91" s="32">
        <f t="shared" ref="M91:W91" si="7">K91-$Y$3</f>
        <v>-1.4753920010594623E-2</v>
      </c>
      <c r="N91" s="32">
        <f t="shared" si="7"/>
        <v>-4.2805555555555583E-3</v>
      </c>
      <c r="O91" s="32">
        <f t="shared" si="7"/>
        <v>-3.3455771862446471E-2</v>
      </c>
      <c r="P91" s="32">
        <f t="shared" si="7"/>
        <v>-2.298240740740741E-2</v>
      </c>
      <c r="Q91" s="32">
        <f t="shared" si="7"/>
        <v>-5.2157623714298322E-2</v>
      </c>
      <c r="R91" s="32">
        <f t="shared" si="7"/>
        <v>-4.1684259259259261E-2</v>
      </c>
      <c r="S91" s="32">
        <f t="shared" si="7"/>
        <v>-7.0859475566150174E-2</v>
      </c>
      <c r="T91" s="32">
        <f t="shared" si="7"/>
        <v>-6.0386111111111113E-2</v>
      </c>
      <c r="U91" s="32">
        <f t="shared" si="7"/>
        <v>-8.9561327418002018E-2</v>
      </c>
      <c r="V91" s="32">
        <f t="shared" si="7"/>
        <v>-7.9087962962962971E-2</v>
      </c>
      <c r="W91" s="32">
        <f t="shared" si="7"/>
        <v>-0.10826317926985388</v>
      </c>
      <c r="Y91"/>
    </row>
    <row r="92" spans="1:25" hidden="1" x14ac:dyDescent="0.25">
      <c r="A92" s="21">
        <v>159</v>
      </c>
      <c r="B92" s="44">
        <v>89</v>
      </c>
      <c r="C92" s="44">
        <v>14</v>
      </c>
      <c r="D92" s="6" t="str">
        <f>VLOOKUP(A92,'04.kolo prezentácia'!$A$2:$G$128,2,FALSE)</f>
        <v>Katarina</v>
      </c>
      <c r="E92" s="6" t="str">
        <f>VLOOKUP(A92,'04.kolo prezentácia'!$A$2:$G$128,3,FALSE)</f>
        <v>Hrabovská</v>
      </c>
      <c r="F92" s="5" t="str">
        <f>CONCATENATE('04.kolo výsledky KAT'!$D92," ",'04.kolo výsledky KAT'!$E92)</f>
        <v>Katarina Hrabovská</v>
      </c>
      <c r="G92" s="5" t="str">
        <f>VLOOKUP(A92,'04.kolo prezentácia'!$A$2:$G$129,4,FALSE)</f>
        <v>Buďe Lepší / Trenčín</v>
      </c>
      <c r="H92" s="3">
        <f>VLOOKUP(A92,'04.kolo prezentácia'!$A$2:$G$129,5,FALSE)</f>
        <v>1979</v>
      </c>
      <c r="I92" s="56" t="str">
        <f>VLOOKUP(A92,'04.kolo prezentácia'!$A$2:$G$129,7,FALSE)</f>
        <v>Ženy B</v>
      </c>
      <c r="J92" s="57" t="str">
        <f>VLOOKUP('04.kolo výsledky KAT'!$A92,'04.kolo stopky'!A:C,3,FALSE)</f>
        <v>00:47:43,91</v>
      </c>
      <c r="K92" s="57">
        <f t="shared" si="6"/>
        <v>3.9507874232993425E-3</v>
      </c>
      <c r="L92" s="57">
        <f t="shared" si="5"/>
        <v>1.4445254629629631E-2</v>
      </c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3"/>
        <v>0</v>
      </c>
      <c r="X92" s="51"/>
      <c r="Y92"/>
    </row>
    <row r="93" spans="1:25" hidden="1" x14ac:dyDescent="0.25">
      <c r="A93" s="21">
        <v>170</v>
      </c>
      <c r="B93" s="44">
        <v>90</v>
      </c>
      <c r="C93" s="44">
        <v>15</v>
      </c>
      <c r="D93" s="6" t="str">
        <f>VLOOKUP(A93,'04.kolo prezentácia'!$A$2:$G$128,2,FALSE)</f>
        <v>Monika</v>
      </c>
      <c r="E93" s="6" t="str">
        <f>VLOOKUP(A93,'04.kolo prezentácia'!$A$2:$G$128,3,FALSE)</f>
        <v>Horváthová</v>
      </c>
      <c r="F93" s="5" t="str">
        <f>CONCATENATE('04.kolo výsledky KAT'!$D93," ",'04.kolo výsledky KAT'!$E93)</f>
        <v>Monika Horváthová</v>
      </c>
      <c r="G93" s="5" t="str">
        <f>VLOOKUP(A93,'04.kolo prezentácia'!$A$2:$G$129,4,FALSE)</f>
        <v>Buď Lepší</v>
      </c>
      <c r="H93" s="3">
        <f>VLOOKUP(A93,'04.kolo prezentácia'!$A$2:$G$129,5,FALSE)</f>
        <v>1979</v>
      </c>
      <c r="I93" s="56" t="str">
        <f>VLOOKUP(A93,'04.kolo prezentácia'!$A$2:$G$129,7,FALSE)</f>
        <v>Ženy B</v>
      </c>
      <c r="J93" s="57" t="str">
        <f>VLOOKUP('04.kolo výsledky KAT'!$A93,'04.kolo stopky'!A:C,3,FALSE)</f>
        <v>00:47:50,49</v>
      </c>
      <c r="K93" s="57">
        <f t="shared" si="6"/>
        <v>3.9598645874718581E-3</v>
      </c>
      <c r="L93" s="57">
        <f t="shared" si="5"/>
        <v>1.4521412037037038E-2</v>
      </c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3"/>
        <v>0</v>
      </c>
      <c r="Y93"/>
    </row>
    <row r="94" spans="1:25" hidden="1" x14ac:dyDescent="0.25">
      <c r="A94" s="21">
        <v>31</v>
      </c>
      <c r="B94" s="44">
        <v>91</v>
      </c>
      <c r="C94" s="44">
        <v>5</v>
      </c>
      <c r="D94" s="6" t="str">
        <f>VLOOKUP(A94,'04.kolo prezentácia'!$A$2:$G$128,2,FALSE)</f>
        <v>Dušan</v>
      </c>
      <c r="E94" s="6" t="str">
        <f>VLOOKUP(A94,'04.kolo prezentácia'!$A$2:$G$128,3,FALSE)</f>
        <v>Kašička</v>
      </c>
      <c r="F94" s="5" t="str">
        <f>CONCATENATE('04.kolo výsledky KAT'!$D94," ",'04.kolo výsledky KAT'!$E94)</f>
        <v>Dušan Kašička</v>
      </c>
      <c r="G94" s="5" t="str">
        <f>VLOOKUP(A94,'04.kolo prezentácia'!$A$2:$G$129,4,FALSE)</f>
        <v>LOTN / Trenčín</v>
      </c>
      <c r="H94" s="3">
        <f>VLOOKUP(A94,'04.kolo prezentácia'!$A$2:$G$129,5,FALSE)</f>
        <v>1942</v>
      </c>
      <c r="I94" s="56" t="str">
        <f>VLOOKUP(A94,'04.kolo prezentácia'!$A$2:$G$129,7,FALSE)</f>
        <v>Muži E</v>
      </c>
      <c r="J94" s="57" t="str">
        <f>VLOOKUP('04.kolo výsledky KAT'!$A94,'04.kolo stopky'!A:C,3,FALSE)</f>
        <v>00:48:13,92</v>
      </c>
      <c r="K94" s="57">
        <f t="shared" si="6"/>
        <v>3.9921864653688251E-3</v>
      </c>
      <c r="L94" s="57">
        <f t="shared" si="5"/>
        <v>1.4792592592592593E-2</v>
      </c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3"/>
        <v>0</v>
      </c>
      <c r="Y94"/>
    </row>
    <row r="95" spans="1:25" hidden="1" x14ac:dyDescent="0.25">
      <c r="A95" s="21">
        <v>49</v>
      </c>
      <c r="B95" s="44">
        <v>92</v>
      </c>
      <c r="C95" s="44">
        <v>16</v>
      </c>
      <c r="D95" s="6" t="str">
        <f>VLOOKUP(A95,'04.kolo prezentácia'!$A$2:$G$128,2,FALSE)</f>
        <v>Katarina</v>
      </c>
      <c r="E95" s="6" t="str">
        <f>VLOOKUP(A95,'04.kolo prezentácia'!$A$2:$G$128,3,FALSE)</f>
        <v>Bubenikova</v>
      </c>
      <c r="F95" s="5" t="str">
        <f>CONCATENATE('04.kolo výsledky KAT'!$D95," ",'04.kolo výsledky KAT'!$E95)</f>
        <v>Katarina Bubenikova</v>
      </c>
      <c r="G95" s="5" t="str">
        <f>VLOOKUP(A95,'04.kolo prezentácia'!$A$2:$G$129,4,FALSE)</f>
        <v>Champion Club Trencin</v>
      </c>
      <c r="H95" s="3">
        <f>VLOOKUP(A95,'04.kolo prezentácia'!$A$2:$G$129,5,FALSE)</f>
        <v>1979</v>
      </c>
      <c r="I95" s="56" t="str">
        <f>VLOOKUP(A95,'04.kolo prezentácia'!$A$2:$G$129,7,FALSE)</f>
        <v>Ženy B</v>
      </c>
      <c r="J95" s="57" t="str">
        <f>VLOOKUP('04.kolo výsledky KAT'!$A95,'04.kolo stopky'!A:C,3,FALSE)</f>
        <v>00:48:30,85</v>
      </c>
      <c r="K95" s="57">
        <f t="shared" si="6"/>
        <v>4.015541539751909E-3</v>
      </c>
      <c r="L95" s="57">
        <f t="shared" si="5"/>
        <v>1.4988541666666667E-2</v>
      </c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3"/>
        <v>0</v>
      </c>
      <c r="Y95"/>
    </row>
    <row r="96" spans="1:25" hidden="1" x14ac:dyDescent="0.25">
      <c r="A96" s="21">
        <v>105</v>
      </c>
      <c r="B96" s="44">
        <v>93</v>
      </c>
      <c r="C96" s="44">
        <v>12</v>
      </c>
      <c r="D96" s="6" t="str">
        <f>VLOOKUP(A96,'04.kolo prezentácia'!$A$2:$G$128,2,FALSE)</f>
        <v>Zuzana</v>
      </c>
      <c r="E96" s="6" t="str">
        <f>VLOOKUP(A96,'04.kolo prezentácia'!$A$2:$G$128,3,FALSE)</f>
        <v>Čelková</v>
      </c>
      <c r="F96" s="5" t="str">
        <f>CONCATENATE('04.kolo výsledky KAT'!$D96," ",'04.kolo výsledky KAT'!$E96)</f>
        <v>Zuzana Čelková</v>
      </c>
      <c r="G96" s="5" t="str">
        <f>VLOOKUP(A96,'04.kolo prezentácia'!$A$2:$G$129,4,FALSE)</f>
        <v>Potlacime.to</v>
      </c>
      <c r="H96" s="3">
        <f>VLOOKUP(A96,'04.kolo prezentácia'!$A$2:$G$129,5,FALSE)</f>
        <v>1983</v>
      </c>
      <c r="I96" s="56" t="str">
        <f>VLOOKUP(A96,'04.kolo prezentácia'!$A$2:$G$129,7,FALSE)</f>
        <v>Ženy A</v>
      </c>
      <c r="J96" s="57" t="str">
        <f>VLOOKUP('04.kolo výsledky KAT'!$A96,'04.kolo stopky'!A:C,3,FALSE)</f>
        <v>00:48:51,95</v>
      </c>
      <c r="K96" s="57">
        <f t="shared" si="6"/>
        <v>4.0446491634662067E-3</v>
      </c>
      <c r="L96" s="57">
        <f t="shared" si="5"/>
        <v>1.5232754629629627E-2</v>
      </c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3"/>
        <v>0</v>
      </c>
      <c r="Y96"/>
    </row>
    <row r="97" spans="1:25" hidden="1" x14ac:dyDescent="0.25">
      <c r="A97" s="21">
        <v>33</v>
      </c>
      <c r="B97" s="44">
        <v>94</v>
      </c>
      <c r="C97" s="44">
        <v>13</v>
      </c>
      <c r="D97" s="6" t="str">
        <f>VLOOKUP(A97,'04.kolo prezentácia'!$A$2:$G$128,2,FALSE)</f>
        <v>Anna</v>
      </c>
      <c r="E97" s="6" t="str">
        <f>VLOOKUP(A97,'04.kolo prezentácia'!$A$2:$G$128,3,FALSE)</f>
        <v>Malá</v>
      </c>
      <c r="F97" s="5" t="str">
        <f>CONCATENATE('04.kolo výsledky KAT'!$D97," ",'04.kolo výsledky KAT'!$E97)</f>
        <v>Anna Malá</v>
      </c>
      <c r="G97" s="5" t="str">
        <f>VLOOKUP(A97,'04.kolo prezentácia'!$A$2:$G$129,4,FALSE)</f>
        <v>Trenčianska Teplá</v>
      </c>
      <c r="H97" s="3">
        <f>VLOOKUP(A97,'04.kolo prezentácia'!$A$2:$G$129,5,FALSE)</f>
        <v>1986</v>
      </c>
      <c r="I97" s="56" t="str">
        <f>VLOOKUP(A97,'04.kolo prezentácia'!$A$2:$G$129,7,FALSE)</f>
        <v>Ženy A</v>
      </c>
      <c r="J97" s="57" t="str">
        <f>VLOOKUP('04.kolo výsledky KAT'!$A97,'04.kolo stopky'!A:C,3,FALSE)</f>
        <v>00:49:51,67</v>
      </c>
      <c r="K97" s="57">
        <f t="shared" si="6"/>
        <v>4.1270333951353017E-3</v>
      </c>
      <c r="L97" s="57">
        <f t="shared" si="5"/>
        <v>1.5923958333333335E-2</v>
      </c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3"/>
        <v>0</v>
      </c>
      <c r="Y97"/>
    </row>
    <row r="98" spans="1:25" hidden="1" x14ac:dyDescent="0.25">
      <c r="A98" s="21">
        <v>26</v>
      </c>
      <c r="B98" s="44">
        <v>95</v>
      </c>
      <c r="C98" s="44">
        <v>18</v>
      </c>
      <c r="D98" s="6" t="str">
        <f>VLOOKUP(A98,'04.kolo prezentácia'!$A$2:$G$128,2,FALSE)</f>
        <v>Vladimír</v>
      </c>
      <c r="E98" s="6" t="str">
        <f>VLOOKUP(A98,'04.kolo prezentácia'!$A$2:$G$128,3,FALSE)</f>
        <v>Malý</v>
      </c>
      <c r="F98" s="5" t="str">
        <f>CONCATENATE('04.kolo výsledky KAT'!$D98," ",'04.kolo výsledky KAT'!$E98)</f>
        <v>Vladimír Malý</v>
      </c>
      <c r="G98" s="5" t="str">
        <f>VLOOKUP(A98,'04.kolo prezentácia'!$A$2:$G$129,4,FALSE)</f>
        <v>Trenčianska Teplá</v>
      </c>
      <c r="H98" s="3">
        <f>VLOOKUP(A98,'04.kolo prezentácia'!$A$2:$G$129,5,FALSE)</f>
        <v>1977</v>
      </c>
      <c r="I98" s="56" t="str">
        <f>VLOOKUP(A98,'04.kolo prezentácia'!$A$2:$G$129,7,FALSE)</f>
        <v>Muži C</v>
      </c>
      <c r="J98" s="57" t="str">
        <f>VLOOKUP('04.kolo výsledky KAT'!$A98,'04.kolo stopky'!A:C,3,FALSE)</f>
        <v>00:49:51,80</v>
      </c>
      <c r="K98" s="57">
        <f t="shared" si="6"/>
        <v>4.1272127312055795E-3</v>
      </c>
      <c r="L98" s="57">
        <f t="shared" si="5"/>
        <v>1.5925462962962961E-2</v>
      </c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3"/>
        <v>0</v>
      </c>
      <c r="Y98"/>
    </row>
    <row r="99" spans="1:25" hidden="1" x14ac:dyDescent="0.25">
      <c r="A99" s="21">
        <v>83</v>
      </c>
      <c r="B99" s="44">
        <v>96</v>
      </c>
      <c r="C99" s="44">
        <v>15</v>
      </c>
      <c r="D99" s="6" t="str">
        <f>VLOOKUP(A99,'04.kolo prezentácia'!$A$2:$G$128,2,FALSE)</f>
        <v>Vojtech</v>
      </c>
      <c r="E99" s="6" t="str">
        <f>VLOOKUP(A99,'04.kolo prezentácia'!$A$2:$G$128,3,FALSE)</f>
        <v>Fuček</v>
      </c>
      <c r="F99" s="5" t="str">
        <f>CONCATENATE('04.kolo výsledky KAT'!$D99," ",'04.kolo výsledky KAT'!$E99)</f>
        <v>Vojtech Fuček</v>
      </c>
      <c r="G99" s="5" t="str">
        <f>VLOOKUP(A99,'04.kolo prezentácia'!$A$2:$G$129,4,FALSE)</f>
        <v>Trenčín</v>
      </c>
      <c r="H99" s="3">
        <f>VLOOKUP(A99,'04.kolo prezentácia'!$A$2:$G$129,5,FALSE)</f>
        <v>1966</v>
      </c>
      <c r="I99" s="56" t="str">
        <f>VLOOKUP(A99,'04.kolo prezentácia'!$A$2:$G$129,7,FALSE)</f>
        <v>Muži D</v>
      </c>
      <c r="J99" s="57" t="str">
        <f>VLOOKUP('04.kolo výsledky KAT'!$A99,'04.kolo stopky'!A:C,3,FALSE)</f>
        <v>00:50:17,57</v>
      </c>
      <c r="K99" s="57">
        <f t="shared" si="6"/>
        <v>4.1627626583675449E-3</v>
      </c>
      <c r="L99" s="57">
        <f t="shared" si="5"/>
        <v>1.6223726851851854E-2</v>
      </c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3"/>
        <v>0</v>
      </c>
      <c r="Y99"/>
    </row>
    <row r="100" spans="1:25" hidden="1" x14ac:dyDescent="0.25">
      <c r="A100" s="21">
        <v>146</v>
      </c>
      <c r="B100" s="44">
        <v>97</v>
      </c>
      <c r="C100" s="44">
        <v>17</v>
      </c>
      <c r="D100" s="6" t="str">
        <f>VLOOKUP(A100,'04.kolo prezentácia'!$A$2:$G$128,2,FALSE)</f>
        <v>Alena</v>
      </c>
      <c r="E100" s="6" t="str">
        <f>VLOOKUP(A100,'04.kolo prezentácia'!$A$2:$G$128,3,FALSE)</f>
        <v>Kelešiová</v>
      </c>
      <c r="F100" s="5" t="str">
        <f>CONCATENATE('04.kolo výsledky KAT'!$D100," ",'04.kolo výsledky KAT'!$E100)</f>
        <v>Alena Kelešiová</v>
      </c>
      <c r="G100" s="5" t="str">
        <f>VLOOKUP(A100,'04.kolo prezentácia'!$A$2:$G$129,4,FALSE)</f>
        <v>Soblahov</v>
      </c>
      <c r="H100" s="3">
        <f>VLOOKUP(A100,'04.kolo prezentácia'!$A$2:$G$129,5,FALSE)</f>
        <v>1978</v>
      </c>
      <c r="I100" s="56" t="str">
        <f>VLOOKUP(A100,'04.kolo prezentácia'!$A$2:$G$129,7,FALSE)</f>
        <v>Ženy B</v>
      </c>
      <c r="J100" s="57" t="str">
        <f>VLOOKUP('04.kolo výsledky KAT'!$A100,'04.kolo stopky'!A:C,3,FALSE)</f>
        <v>00:50:37,31</v>
      </c>
      <c r="K100" s="57">
        <f t="shared" si="6"/>
        <v>4.1899941508850925E-3</v>
      </c>
      <c r="L100" s="57">
        <f t="shared" si="5"/>
        <v>1.6452199074074074E-2</v>
      </c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3"/>
        <v>0</v>
      </c>
      <c r="Y100"/>
    </row>
    <row r="101" spans="1:25" hidden="1" x14ac:dyDescent="0.25">
      <c r="A101" s="21">
        <v>167</v>
      </c>
      <c r="B101" s="44">
        <v>98</v>
      </c>
      <c r="C101" s="44">
        <v>27</v>
      </c>
      <c r="D101" s="6" t="str">
        <f>VLOOKUP(A101,'04.kolo prezentácia'!$A$2:$G$128,2,FALSE)</f>
        <v>Marek</v>
      </c>
      <c r="E101" s="6" t="str">
        <f>VLOOKUP(A101,'04.kolo prezentácia'!$A$2:$G$128,3,FALSE)</f>
        <v>Tanáč</v>
      </c>
      <c r="F101" s="5" t="str">
        <f>CONCATENATE('04.kolo výsledky KAT'!$D101," ",'04.kolo výsledky KAT'!$E101)</f>
        <v>Marek Tanáč</v>
      </c>
      <c r="G101" s="5" t="str">
        <f>VLOOKUP(A101,'04.kolo prezentácia'!$A$2:$G$129,4,FALSE)</f>
        <v>Hanzos club / Trenčianske Stankovce</v>
      </c>
      <c r="H101" s="3">
        <f>VLOOKUP(A101,'04.kolo prezentácia'!$A$2:$G$129,5,FALSE)</f>
        <v>1979</v>
      </c>
      <c r="I101" s="56" t="str">
        <f>VLOOKUP(A101,'04.kolo prezentácia'!$A$2:$G$129,7,FALSE)</f>
        <v>Muži B</v>
      </c>
      <c r="J101" s="57" t="str">
        <f>VLOOKUP('04.kolo výsledky KAT'!$A101,'04.kolo stopky'!A:C,3,FALSE)</f>
        <v>00:51:16,02</v>
      </c>
      <c r="K101" s="57">
        <f t="shared" si="6"/>
        <v>4.2433949145808496E-3</v>
      </c>
      <c r="L101" s="57">
        <f t="shared" si="5"/>
        <v>1.6900231481481481E-2</v>
      </c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3"/>
        <v>0</v>
      </c>
      <c r="Y101"/>
    </row>
    <row r="102" spans="1:25" hidden="1" x14ac:dyDescent="0.25">
      <c r="A102" s="21">
        <v>73</v>
      </c>
      <c r="B102" s="44">
        <v>99</v>
      </c>
      <c r="C102" s="44">
        <v>18</v>
      </c>
      <c r="D102" s="6" t="str">
        <f>VLOOKUP(A102,'04.kolo prezentácia'!$A$2:$G$128,2,FALSE)</f>
        <v>Eva</v>
      </c>
      <c r="E102" s="6" t="str">
        <f>VLOOKUP(A102,'04.kolo prezentácia'!$A$2:$G$128,3,FALSE)</f>
        <v>Gavendová</v>
      </c>
      <c r="F102" s="5" t="str">
        <f>CONCATENATE('04.kolo výsledky KAT'!$D102," ",'04.kolo výsledky KAT'!$E102)</f>
        <v>Eva Gavendová</v>
      </c>
      <c r="G102" s="5" t="str">
        <f>VLOOKUP(A102,'04.kolo prezentácia'!$A$2:$G$129,4,FALSE)</f>
        <v>Trenčín</v>
      </c>
      <c r="H102" s="3">
        <f>VLOOKUP(A102,'04.kolo prezentácia'!$A$2:$G$129,5,FALSE)</f>
        <v>1963</v>
      </c>
      <c r="I102" s="56" t="str">
        <f>VLOOKUP(A102,'04.kolo prezentácia'!$A$2:$G$129,7,FALSE)</f>
        <v>Ženy B</v>
      </c>
      <c r="J102" s="57" t="str">
        <f>VLOOKUP('04.kolo výsledky KAT'!$A102,'04.kolo stopky'!A:C,3,FALSE)</f>
        <v>00:51:56,07</v>
      </c>
      <c r="K102" s="57">
        <f t="shared" si="6"/>
        <v>4.2986442193087004E-3</v>
      </c>
      <c r="L102" s="57">
        <f t="shared" si="5"/>
        <v>1.7363773148148146E-2</v>
      </c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3"/>
        <v>0</v>
      </c>
      <c r="Y102"/>
    </row>
    <row r="103" spans="1:25" hidden="1" x14ac:dyDescent="0.25">
      <c r="A103" s="21">
        <v>121</v>
      </c>
      <c r="B103" s="44">
        <v>100</v>
      </c>
      <c r="C103" s="44">
        <v>14</v>
      </c>
      <c r="D103" s="6" t="str">
        <f>VLOOKUP(A103,'04.kolo prezentácia'!$A$2:$G$128,2,FALSE)</f>
        <v>Simona</v>
      </c>
      <c r="E103" s="6" t="str">
        <f>VLOOKUP(A103,'04.kolo prezentácia'!$A$2:$G$128,3,FALSE)</f>
        <v>Zacharová</v>
      </c>
      <c r="F103" s="5" t="str">
        <f>CONCATENATE('04.kolo výsledky KAT'!$D103," ",'04.kolo výsledky KAT'!$E103)</f>
        <v>Simona Zacharová</v>
      </c>
      <c r="G103" s="5" t="str">
        <f>VLOOKUP(A103,'04.kolo prezentácia'!$A$2:$G$129,4,FALSE)</f>
        <v>Trenčianske Teplice</v>
      </c>
      <c r="H103" s="3">
        <f>VLOOKUP(A103,'04.kolo prezentácia'!$A$2:$G$129,5,FALSE)</f>
        <v>1990</v>
      </c>
      <c r="I103" s="56" t="str">
        <f>VLOOKUP(A103,'04.kolo prezentácia'!$A$2:$G$129,7,FALSE)</f>
        <v>Ženy A</v>
      </c>
      <c r="J103" s="57" t="str">
        <f>VLOOKUP('04.kolo výsledky KAT'!$A103,'04.kolo stopky'!A:C,3,FALSE)</f>
        <v>00:51:56,29</v>
      </c>
      <c r="K103" s="57">
        <f t="shared" si="6"/>
        <v>4.2989477111199399E-3</v>
      </c>
      <c r="L103" s="57">
        <f t="shared" si="5"/>
        <v>1.7366319444444445E-2</v>
      </c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t="shared" si="3"/>
        <v>0</v>
      </c>
      <c r="Y103"/>
    </row>
    <row r="104" spans="1:25" hidden="1" x14ac:dyDescent="0.25">
      <c r="A104" s="21">
        <v>130</v>
      </c>
      <c r="B104" s="44">
        <v>101</v>
      </c>
      <c r="C104" s="44">
        <v>6</v>
      </c>
      <c r="D104" s="6" t="str">
        <f>VLOOKUP(A104,'04.kolo prezentácia'!$A$2:$G$128,2,FALSE)</f>
        <v>Jozef</v>
      </c>
      <c r="E104" s="6" t="str">
        <f>VLOOKUP(A104,'04.kolo prezentácia'!$A$2:$G$128,3,FALSE)</f>
        <v>Hlávka</v>
      </c>
      <c r="F104" s="5" t="str">
        <f>CONCATENATE('04.kolo výsledky KAT'!$D104," ",'04.kolo výsledky KAT'!$E104)</f>
        <v>Jozef Hlávka</v>
      </c>
      <c r="G104" s="5" t="str">
        <f>VLOOKUP(A104,'04.kolo prezentácia'!$A$2:$G$129,4,FALSE)</f>
        <v>Ilava</v>
      </c>
      <c r="H104" s="3">
        <f>VLOOKUP(A104,'04.kolo prezentácia'!$A$2:$G$129,5,FALSE)</f>
        <v>1951</v>
      </c>
      <c r="I104" s="56" t="str">
        <f>VLOOKUP(A104,'04.kolo prezentácia'!$A$2:$G$129,7,FALSE)</f>
        <v>Muži E</v>
      </c>
      <c r="J104" s="57" t="str">
        <f>VLOOKUP('04.kolo výsledky KAT'!$A104,'04.kolo stopky'!A:C,3,FALSE)</f>
        <v>00:52:33,77</v>
      </c>
      <c r="K104" s="57">
        <f t="shared" si="6"/>
        <v>4.3506516796892238E-3</v>
      </c>
      <c r="L104" s="57">
        <f t="shared" si="5"/>
        <v>1.7800115740740738E-2</v>
      </c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3"/>
        <v>0</v>
      </c>
      <c r="Y104"/>
    </row>
    <row r="105" spans="1:25" hidden="1" x14ac:dyDescent="0.25">
      <c r="A105" s="21">
        <v>149</v>
      </c>
      <c r="B105" s="44">
        <v>102</v>
      </c>
      <c r="C105" s="44">
        <v>15</v>
      </c>
      <c r="D105" s="6" t="str">
        <f>VLOOKUP(A105,'04.kolo prezentácia'!$A$2:$G$128,2,FALSE)</f>
        <v>Zuzana</v>
      </c>
      <c r="E105" s="6" t="str">
        <f>VLOOKUP(A105,'04.kolo prezentácia'!$A$2:$G$128,3,FALSE)</f>
        <v>Kuníková</v>
      </c>
      <c r="F105" s="5" t="str">
        <f>CONCATENATE('04.kolo výsledky KAT'!$D105," ",'04.kolo výsledky KAT'!$E105)</f>
        <v>Zuzana Kuníková</v>
      </c>
      <c r="G105" s="5" t="str">
        <f>VLOOKUP(A105,'04.kolo prezentácia'!$A$2:$G$129,4,FALSE)</f>
        <v>Trenčín</v>
      </c>
      <c r="H105" s="3">
        <f>VLOOKUP(A105,'04.kolo prezentácia'!$A$2:$G$129,5,FALSE)</f>
        <v>1982</v>
      </c>
      <c r="I105" s="56" t="str">
        <f>VLOOKUP(A105,'04.kolo prezentácia'!$A$2:$G$129,7,FALSE)</f>
        <v>Ženy A</v>
      </c>
      <c r="J105" s="57" t="str">
        <f>VLOOKUP('04.kolo výsledky KAT'!$A105,'04.kolo stopky'!A:C,3,FALSE)</f>
        <v>00:57:07,07</v>
      </c>
      <c r="K105" s="57">
        <f t="shared" si="6"/>
        <v>4.7276712797421974E-3</v>
      </c>
      <c r="L105" s="57">
        <f t="shared" si="5"/>
        <v>2.0963310185185186E-2</v>
      </c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3"/>
        <v>0</v>
      </c>
      <c r="Y105"/>
    </row>
    <row r="106" spans="1:25" hidden="1" x14ac:dyDescent="0.25">
      <c r="A106" s="21">
        <v>152</v>
      </c>
      <c r="B106" s="44">
        <v>103</v>
      </c>
      <c r="C106" s="44">
        <v>19</v>
      </c>
      <c r="D106" s="6" t="str">
        <f>VLOOKUP(A106,'04.kolo prezentácia'!$A$2:$G$128,2,FALSE)</f>
        <v>Zuzana</v>
      </c>
      <c r="E106" s="6" t="str">
        <f>VLOOKUP(A106,'04.kolo prezentácia'!$A$2:$G$128,3,FALSE)</f>
        <v>Husárová</v>
      </c>
      <c r="F106" s="5" t="str">
        <f>CONCATENATE('04.kolo výsledky KAT'!$D106," ",'04.kolo výsledky KAT'!$E106)</f>
        <v>Zuzana Husárová</v>
      </c>
      <c r="G106" s="5" t="str">
        <f>VLOOKUP(A106,'04.kolo prezentácia'!$A$2:$G$129,4,FALSE)</f>
        <v>Trenčín</v>
      </c>
      <c r="H106" s="3">
        <f>VLOOKUP(A106,'04.kolo prezentácia'!$A$2:$G$129,5,FALSE)</f>
        <v>1975</v>
      </c>
      <c r="I106" s="56" t="str">
        <f>VLOOKUP(A106,'04.kolo prezentácia'!$A$2:$G$129,7,FALSE)</f>
        <v>Ženy B</v>
      </c>
      <c r="J106" s="57" t="str">
        <f>VLOOKUP('04.kolo výsledky KAT'!$A106,'04.kolo stopky'!A:C,3,FALSE)</f>
        <v>01:00:25,32</v>
      </c>
      <c r="K106" s="57">
        <f t="shared" si="6"/>
        <v>5.0011587869156398E-3</v>
      </c>
      <c r="L106" s="57">
        <f t="shared" si="5"/>
        <v>2.3257870370370366E-2</v>
      </c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3"/>
        <v>0</v>
      </c>
      <c r="Y106"/>
    </row>
    <row r="107" spans="1:25" hidden="1" x14ac:dyDescent="0.25">
      <c r="A107" s="21">
        <v>163</v>
      </c>
      <c r="B107" s="44">
        <v>104</v>
      </c>
      <c r="C107" s="44">
        <v>20</v>
      </c>
      <c r="D107" s="6" t="str">
        <f>VLOOKUP(A107,'04.kolo prezentácia'!$A$2:$G$128,2,FALSE)</f>
        <v>Martina</v>
      </c>
      <c r="E107" s="6" t="str">
        <f>VLOOKUP(A107,'04.kolo prezentácia'!$A$2:$G$128,3,FALSE)</f>
        <v>Miškechová</v>
      </c>
      <c r="F107" s="5" t="str">
        <f>CONCATENATE('04.kolo výsledky KAT'!$D107," ",'04.kolo výsledky KAT'!$E107)</f>
        <v>Martina Miškechová</v>
      </c>
      <c r="G107" s="5" t="str">
        <f>VLOOKUP(A107,'04.kolo prezentácia'!$A$2:$G$129,4,FALSE)</f>
        <v>Selec</v>
      </c>
      <c r="H107" s="3">
        <f>VLOOKUP(A107,'04.kolo prezentácia'!$A$2:$G$129,5,FALSE)</f>
        <v>1977</v>
      </c>
      <c r="I107" s="56" t="str">
        <f>VLOOKUP(A107,'04.kolo prezentácia'!$A$2:$G$129,7,FALSE)</f>
        <v>Ženy B</v>
      </c>
      <c r="J107" s="57" t="str">
        <f>VLOOKUP('04.kolo výsledky KAT'!$A107,'04.kolo stopky'!A:C,3,FALSE)</f>
        <v>01:00:25,55</v>
      </c>
      <c r="K107" s="57">
        <f t="shared" si="6"/>
        <v>5.0014760738092091E-3</v>
      </c>
      <c r="L107" s="57">
        <f t="shared" si="5"/>
        <v>2.3260532407407414E-2</v>
      </c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3"/>
        <v>0</v>
      </c>
      <c r="Y107"/>
    </row>
    <row r="108" spans="1:25" hidden="1" x14ac:dyDescent="0.25">
      <c r="A108" s="21">
        <v>72</v>
      </c>
      <c r="B108" s="44">
        <v>105</v>
      </c>
      <c r="C108" s="44">
        <v>21</v>
      </c>
      <c r="D108" s="6" t="str">
        <f>VLOOKUP(A108,'04.kolo prezentácia'!$A$2:$G$128,2,FALSE)</f>
        <v>Alica</v>
      </c>
      <c r="E108" s="6" t="str">
        <f>VLOOKUP(A108,'04.kolo prezentácia'!$A$2:$G$128,3,FALSE)</f>
        <v>Nemčeková</v>
      </c>
      <c r="F108" s="5" t="str">
        <f>CONCATENATE('04.kolo výsledky KAT'!$D108," ",'04.kolo výsledky KAT'!$E108)</f>
        <v>Alica Nemčeková</v>
      </c>
      <c r="G108" s="5" t="str">
        <f>VLOOKUP(A108,'04.kolo prezentácia'!$A$2:$G$129,4,FALSE)</f>
        <v>Dubnica nad Váhom</v>
      </c>
      <c r="H108" s="3">
        <f>VLOOKUP(A108,'04.kolo prezentácia'!$A$2:$G$129,5,FALSE)</f>
        <v>1964</v>
      </c>
      <c r="I108" s="56" t="str">
        <f>VLOOKUP(A108,'04.kolo prezentácia'!$A$2:$G$129,7,FALSE)</f>
        <v>Ženy B</v>
      </c>
      <c r="J108" s="57" t="str">
        <f>VLOOKUP('04.kolo výsledky KAT'!$A108,'04.kolo stopky'!A:C,3,FALSE)</f>
        <v>01:00:42,61</v>
      </c>
      <c r="K108" s="57">
        <f t="shared" si="6"/>
        <v>5.02501048426257E-3</v>
      </c>
      <c r="L108" s="57">
        <f t="shared" si="5"/>
        <v>2.3457986111111113E-2</v>
      </c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3"/>
        <v>0</v>
      </c>
      <c r="Y108"/>
    </row>
    <row r="109" spans="1:25" hidden="1" x14ac:dyDescent="0.25">
      <c r="A109" s="21"/>
      <c r="B109" s="44"/>
      <c r="C109" s="44"/>
      <c r="D109" s="6"/>
      <c r="E109" s="6"/>
      <c r="F109" s="5"/>
      <c r="G109" s="5"/>
      <c r="H109" s="3"/>
      <c r="I109" s="56"/>
      <c r="J109" s="57"/>
      <c r="K109" s="57"/>
      <c r="L109" s="57"/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3"/>
        <v>0</v>
      </c>
      <c r="Y109"/>
    </row>
    <row r="110" spans="1:25" hidden="1" x14ac:dyDescent="0.25">
      <c r="A110" s="21"/>
      <c r="B110" s="44"/>
      <c r="C110" s="44"/>
      <c r="D110" s="6"/>
      <c r="E110" s="6"/>
      <c r="F110" s="5"/>
      <c r="G110" s="5"/>
      <c r="H110" s="3"/>
      <c r="I110" s="56"/>
      <c r="J110" s="57"/>
      <c r="K110" s="57"/>
      <c r="L110" s="57"/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3"/>
        <v>0</v>
      </c>
      <c r="Y110"/>
    </row>
    <row r="111" spans="1:25" hidden="1" x14ac:dyDescent="0.25">
      <c r="A111" s="21"/>
      <c r="B111" s="44"/>
      <c r="C111" s="44"/>
      <c r="D111" s="6"/>
      <c r="E111" s="6"/>
      <c r="F111" s="5"/>
      <c r="G111" s="5"/>
      <c r="H111" s="3"/>
      <c r="I111" s="56"/>
      <c r="J111" s="57"/>
      <c r="K111" s="57"/>
      <c r="L111" s="57"/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3"/>
        <v>0</v>
      </c>
      <c r="Y111"/>
    </row>
    <row r="112" spans="1:25" hidden="1" x14ac:dyDescent="0.25">
      <c r="A112" s="21"/>
      <c r="B112" s="44"/>
      <c r="C112" s="44"/>
      <c r="D112" s="6"/>
      <c r="E112" s="6"/>
      <c r="F112" s="5"/>
      <c r="G112" s="5"/>
      <c r="H112" s="3"/>
      <c r="I112" s="56"/>
      <c r="J112" s="57"/>
      <c r="K112" s="57"/>
      <c r="L112" s="57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3"/>
        <v>0</v>
      </c>
      <c r="Y112"/>
    </row>
    <row r="113" spans="1:25" hidden="1" x14ac:dyDescent="0.25">
      <c r="A113" s="21"/>
      <c r="B113" s="44"/>
      <c r="C113" s="44"/>
      <c r="D113" s="6"/>
      <c r="E113" s="6"/>
      <c r="F113" s="5"/>
      <c r="G113" s="5"/>
      <c r="H113" s="3"/>
      <c r="I113" s="56"/>
      <c r="J113" s="57"/>
      <c r="K113" s="57"/>
      <c r="L113" s="57"/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3"/>
        <v>0</v>
      </c>
      <c r="Y113"/>
    </row>
    <row r="114" spans="1:25" hidden="1" x14ac:dyDescent="0.25">
      <c r="A114" s="21"/>
      <c r="B114" s="44"/>
      <c r="C114" s="44"/>
      <c r="D114" s="6"/>
      <c r="E114" s="6"/>
      <c r="F114" s="5"/>
      <c r="G114" s="5"/>
      <c r="H114" s="3"/>
      <c r="I114" s="56"/>
      <c r="J114" s="57"/>
      <c r="K114" s="57"/>
      <c r="L114" s="57"/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3"/>
        <v>0</v>
      </c>
      <c r="Y114"/>
    </row>
    <row r="115" spans="1:25" hidden="1" x14ac:dyDescent="0.25">
      <c r="A115" s="21"/>
      <c r="B115" s="44"/>
      <c r="C115" s="44"/>
      <c r="D115" s="6"/>
      <c r="E115" s="6"/>
      <c r="F115" s="5"/>
      <c r="G115" s="5"/>
      <c r="H115" s="3"/>
      <c r="I115" s="56"/>
      <c r="J115" s="57"/>
      <c r="K115" s="57"/>
      <c r="L115" s="57"/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3"/>
        <v>0</v>
      </c>
      <c r="Y115"/>
    </row>
    <row r="116" spans="1:25" hidden="1" x14ac:dyDescent="0.25">
      <c r="A116" s="53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t="shared" ref="L116:L147" si="8">J116-$Y$3</f>
        <v>-1.8701851851851851E-2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3"/>
        <v>0</v>
      </c>
      <c r="Y116"/>
    </row>
    <row r="117" spans="1:25" hidden="1" x14ac:dyDescent="0.25">
      <c r="A117" s="53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8"/>
        <v>-1.8701851851851851E-2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3"/>
        <v>0</v>
      </c>
      <c r="Y117"/>
    </row>
    <row r="118" spans="1:25" hidden="1" x14ac:dyDescent="0.25">
      <c r="A118" s="53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8"/>
        <v>-1.8701851851851851E-2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3"/>
        <v>0</v>
      </c>
      <c r="Y118"/>
    </row>
    <row r="119" spans="1:25" hidden="1" x14ac:dyDescent="0.25">
      <c r="A119" s="53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8"/>
        <v>-1.8701851851851851E-2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t="shared" ref="W119:W147" si="9">SUM(M119:V119)</f>
        <v>0</v>
      </c>
      <c r="Y119"/>
    </row>
    <row r="120" spans="1:25" hidden="1" x14ac:dyDescent="0.25">
      <c r="A120" s="53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8"/>
        <v>-1.8701851851851851E-2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9"/>
        <v>0</v>
      </c>
      <c r="Y120"/>
    </row>
    <row r="121" spans="1:25" hidden="1" x14ac:dyDescent="0.25">
      <c r="A121" s="53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8"/>
        <v>-1.8701851851851851E-2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9"/>
        <v>0</v>
      </c>
      <c r="Y121"/>
    </row>
    <row r="122" spans="1:25" hidden="1" x14ac:dyDescent="0.25">
      <c r="A122" s="53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8"/>
        <v>-1.8701851851851851E-2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9"/>
        <v>0</v>
      </c>
      <c r="Y122"/>
    </row>
    <row r="123" spans="1:25" hidden="1" x14ac:dyDescent="0.25">
      <c r="A123" s="53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8"/>
        <v>-1.8701851851851851E-2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9"/>
        <v>0</v>
      </c>
      <c r="Y123"/>
    </row>
    <row r="124" spans="1:25" hidden="1" x14ac:dyDescent="0.25">
      <c r="A124" s="53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8"/>
        <v>-1.8701851851851851E-2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9"/>
        <v>0</v>
      </c>
      <c r="Y124"/>
    </row>
    <row r="125" spans="1:25" hidden="1" x14ac:dyDescent="0.25">
      <c r="A125" s="53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8"/>
        <v>-1.8701851851851851E-2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9"/>
        <v>0</v>
      </c>
      <c r="Y125"/>
    </row>
    <row r="126" spans="1:25" hidden="1" x14ac:dyDescent="0.25">
      <c r="A126" s="53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8"/>
        <v>-1.8701851851851851E-2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9"/>
        <v>0</v>
      </c>
      <c r="Y126"/>
    </row>
    <row r="127" spans="1:25" hidden="1" x14ac:dyDescent="0.25">
      <c r="A127" s="53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8"/>
        <v>-1.8701851851851851E-2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9"/>
        <v>0</v>
      </c>
      <c r="Y127"/>
    </row>
    <row r="128" spans="1:25" hidden="1" x14ac:dyDescent="0.25">
      <c r="A128" s="53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8"/>
        <v>-1.8701851851851851E-2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9"/>
        <v>0</v>
      </c>
      <c r="Y128"/>
    </row>
    <row r="129" spans="1:25" hidden="1" x14ac:dyDescent="0.25">
      <c r="A129" s="53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8"/>
        <v>-1.8701851851851851E-2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9"/>
        <v>0</v>
      </c>
      <c r="Y129"/>
    </row>
    <row r="130" spans="1:25" hidden="1" x14ac:dyDescent="0.25">
      <c r="A130" s="53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8"/>
        <v>-1.8701851851851851E-2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9"/>
        <v>0</v>
      </c>
      <c r="Y130"/>
    </row>
    <row r="131" spans="1:25" hidden="1" x14ac:dyDescent="0.25">
      <c r="A131" s="53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8"/>
        <v>-1.8701851851851851E-2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9"/>
        <v>0</v>
      </c>
      <c r="Y131"/>
    </row>
    <row r="132" spans="1:25" hidden="1" x14ac:dyDescent="0.25">
      <c r="A132" s="53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8"/>
        <v>-1.8701851851851851E-2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9"/>
        <v>0</v>
      </c>
      <c r="Y132"/>
    </row>
    <row r="133" spans="1:25" hidden="1" x14ac:dyDescent="0.25">
      <c r="A133" s="53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8"/>
        <v>-1.8701851851851851E-2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9"/>
        <v>0</v>
      </c>
      <c r="Y133"/>
    </row>
    <row r="134" spans="1:25" hidden="1" x14ac:dyDescent="0.25">
      <c r="A134" s="53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8"/>
        <v>-1.8701851851851851E-2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9"/>
        <v>0</v>
      </c>
      <c r="Y134"/>
    </row>
    <row r="135" spans="1:25" hidden="1" x14ac:dyDescent="0.25">
      <c r="A135" s="53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8"/>
        <v>-1.8701851851851851E-2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t="shared" si="9"/>
        <v>0</v>
      </c>
      <c r="Y135"/>
    </row>
    <row r="136" spans="1:25" hidden="1" x14ac:dyDescent="0.25">
      <c r="A136" s="53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8"/>
        <v>-1.8701851851851851E-2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9"/>
        <v>0</v>
      </c>
      <c r="Y136"/>
    </row>
    <row r="137" spans="1:25" hidden="1" x14ac:dyDescent="0.25">
      <c r="A137" s="53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8"/>
        <v>-1.8701851851851851E-2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9"/>
        <v>0</v>
      </c>
      <c r="Y137"/>
    </row>
    <row r="138" spans="1:25" hidden="1" x14ac:dyDescent="0.25">
      <c r="A138" s="53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8"/>
        <v>-1.8701851851851851E-2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9"/>
        <v>0</v>
      </c>
      <c r="Y138"/>
    </row>
    <row r="139" spans="1:25" hidden="1" x14ac:dyDescent="0.25">
      <c r="A139" s="53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8"/>
        <v>-1.8701851851851851E-2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9"/>
        <v>0</v>
      </c>
      <c r="Y139"/>
    </row>
    <row r="140" spans="1:25" hidden="1" x14ac:dyDescent="0.25">
      <c r="A140" s="53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8"/>
        <v>-1.8701851851851851E-2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9"/>
        <v>0</v>
      </c>
      <c r="Y140"/>
    </row>
    <row r="141" spans="1:25" hidden="1" x14ac:dyDescent="0.25">
      <c r="A141" s="53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8"/>
        <v>-1.8701851851851851E-2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9"/>
        <v>0</v>
      </c>
      <c r="Y141"/>
    </row>
    <row r="142" spans="1:25" hidden="1" x14ac:dyDescent="0.25">
      <c r="A142" s="53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8"/>
        <v>-1.8701851851851851E-2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9"/>
        <v>0</v>
      </c>
      <c r="Y142"/>
    </row>
    <row r="143" spans="1:25" hidden="1" x14ac:dyDescent="0.25">
      <c r="A143" s="53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8"/>
        <v>-1.8701851851851851E-2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9"/>
        <v>0</v>
      </c>
      <c r="Y143"/>
    </row>
    <row r="144" spans="1:25" hidden="1" x14ac:dyDescent="0.25">
      <c r="A144" s="53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8"/>
        <v>-1.8701851851851851E-2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9"/>
        <v>0</v>
      </c>
      <c r="Y144"/>
    </row>
    <row r="145" spans="1:25" hidden="1" x14ac:dyDescent="0.25">
      <c r="A145" s="53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8"/>
        <v>-1.8701851851851851E-2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9"/>
        <v>0</v>
      </c>
      <c r="Y145"/>
    </row>
    <row r="146" spans="1:25" hidden="1" x14ac:dyDescent="0.25">
      <c r="A146" s="53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8"/>
        <v>-1.8701851851851851E-2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9"/>
        <v>0</v>
      </c>
      <c r="Y146"/>
    </row>
    <row r="147" spans="1:25" hidden="1" x14ac:dyDescent="0.25">
      <c r="A147" s="53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8"/>
        <v>-1.8701851851851851E-2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9"/>
        <v>0</v>
      </c>
      <c r="Y147"/>
    </row>
    <row r="148" spans="1:25" x14ac:dyDescent="0.25">
      <c r="Y148"/>
    </row>
    <row r="149" spans="1:25" x14ac:dyDescent="0.25">
      <c r="Y149"/>
    </row>
    <row r="150" spans="1:25" x14ac:dyDescent="0.25">
      <c r="Y150"/>
    </row>
    <row r="151" spans="1:25" x14ac:dyDescent="0.25">
      <c r="Y151"/>
    </row>
    <row r="152" spans="1:25" x14ac:dyDescent="0.25">
      <c r="Y152"/>
    </row>
    <row r="153" spans="1:25" x14ac:dyDescent="0.25">
      <c r="Y153"/>
    </row>
    <row r="154" spans="1:25" x14ac:dyDescent="0.25">
      <c r="Y154"/>
    </row>
    <row r="155" spans="1:25" x14ac:dyDescent="0.25">
      <c r="Y155"/>
    </row>
    <row r="156" spans="1:25" x14ac:dyDescent="0.25">
      <c r="Y156"/>
    </row>
    <row r="157" spans="1:25" x14ac:dyDescent="0.25">
      <c r="Y157"/>
    </row>
    <row r="158" spans="1:25" x14ac:dyDescent="0.25">
      <c r="Y158"/>
    </row>
    <row r="159" spans="1:25" x14ac:dyDescent="0.25">
      <c r="Y159"/>
    </row>
    <row r="160" spans="1:25" x14ac:dyDescent="0.25">
      <c r="Y160"/>
    </row>
    <row r="161" spans="25:25" x14ac:dyDescent="0.25">
      <c r="Y161"/>
    </row>
    <row r="162" spans="25:25" x14ac:dyDescent="0.25">
      <c r="Y162"/>
    </row>
    <row r="163" spans="25:25" x14ac:dyDescent="0.25">
      <c r="Y163"/>
    </row>
  </sheetData>
  <sheetCalcPr fullCalcOnLoad="1"/>
  <mergeCells count="1">
    <mergeCell ref="A1:W1"/>
  </mergeCells>
  <conditionalFormatting sqref="Z1:Z2 Z164:Z65536 X3:X163">
    <cfRule type="cellIs" dxfId="28" priority="1" operator="lessThan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9" scale="87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E7"/>
    </sheetView>
  </sheetViews>
  <sheetFormatPr defaultRowHeight="15" x14ac:dyDescent="0.25"/>
  <cols>
    <col min="1" max="1" width="5.5703125" customWidth="1"/>
    <col min="2" max="2" width="18.28515625" customWidth="1"/>
  </cols>
  <sheetData>
    <row r="1" spans="1:7" x14ac:dyDescent="0.25">
      <c r="A1" s="62"/>
      <c r="B1" s="62" t="s">
        <v>137</v>
      </c>
      <c r="C1" s="62"/>
      <c r="D1" s="62"/>
      <c r="E1" s="62"/>
      <c r="F1" s="62"/>
      <c r="G1" s="62"/>
    </row>
    <row r="2" spans="1:7" ht="26.45" customHeight="1" x14ac:dyDescent="0.25">
      <c r="A2" s="65"/>
      <c r="B2" s="66" t="s">
        <v>145</v>
      </c>
      <c r="C2" s="67" t="s">
        <v>140</v>
      </c>
      <c r="D2" s="67" t="s">
        <v>138</v>
      </c>
      <c r="E2" s="67" t="s">
        <v>139</v>
      </c>
      <c r="F2" s="62"/>
      <c r="G2" s="62"/>
    </row>
    <row r="3" spans="1:7" x14ac:dyDescent="0.25">
      <c r="A3" s="65">
        <v>1</v>
      </c>
      <c r="B3" s="63" t="s">
        <v>141</v>
      </c>
      <c r="C3" s="64">
        <v>0.18759259259259262</v>
      </c>
      <c r="D3" s="64">
        <v>9.9328703703703711E-2</v>
      </c>
      <c r="E3" s="64">
        <v>8.8263888888888878E-2</v>
      </c>
      <c r="F3" s="62"/>
      <c r="G3" s="62"/>
    </row>
    <row r="4" spans="1:7" x14ac:dyDescent="0.25">
      <c r="A4" s="65">
        <v>2</v>
      </c>
      <c r="B4" s="63" t="s">
        <v>123</v>
      </c>
      <c r="C4" s="64">
        <v>0.20212962962962963</v>
      </c>
      <c r="D4" s="64">
        <v>0.10833333333333334</v>
      </c>
      <c r="E4" s="64">
        <v>9.3796296296296308E-2</v>
      </c>
      <c r="F4" s="62"/>
      <c r="G4" s="62"/>
    </row>
    <row r="5" spans="1:7" x14ac:dyDescent="0.25">
      <c r="A5" s="65">
        <v>3</v>
      </c>
      <c r="B5" s="63" t="s">
        <v>142</v>
      </c>
      <c r="C5" s="64">
        <v>0.20793981481481483</v>
      </c>
      <c r="D5" s="64">
        <v>0.10592592592592592</v>
      </c>
      <c r="E5" s="64">
        <v>0.10201388888888889</v>
      </c>
      <c r="F5" s="62"/>
      <c r="G5" s="62"/>
    </row>
    <row r="6" spans="1:7" x14ac:dyDescent="0.25">
      <c r="A6" s="65">
        <v>4</v>
      </c>
      <c r="B6" s="63" t="s">
        <v>143</v>
      </c>
      <c r="C6" s="64">
        <v>0.21763888888888891</v>
      </c>
      <c r="D6" s="64">
        <v>0.11681712962962963</v>
      </c>
      <c r="E6" s="64">
        <v>0.10082175925925925</v>
      </c>
      <c r="F6" s="62"/>
      <c r="G6" s="62"/>
    </row>
    <row r="7" spans="1:7" x14ac:dyDescent="0.25">
      <c r="A7" s="65">
        <v>5</v>
      </c>
      <c r="B7" s="63" t="s">
        <v>144</v>
      </c>
      <c r="C7" s="64">
        <v>0.22665509259259262</v>
      </c>
      <c r="D7" s="64">
        <v>0.1200462962962963</v>
      </c>
      <c r="E7" s="64">
        <v>0.10660879629629628</v>
      </c>
      <c r="F7" s="62"/>
      <c r="G7" s="62"/>
    </row>
    <row r="8" spans="1:7" x14ac:dyDescent="0.25">
      <c r="A8" s="62"/>
      <c r="B8" s="62"/>
      <c r="C8" s="62"/>
      <c r="D8" s="62"/>
      <c r="E8" s="62"/>
      <c r="F8" s="62"/>
      <c r="G8" s="62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zoomScale="85" zoomScaleNormal="85" workbookViewId="0">
      <pane ySplit="1" topLeftCell="A64" activePane="bottomLeft" state="frozen"/>
      <selection pane="bottomLeft" activeCell="D78" sqref="D78"/>
    </sheetView>
  </sheetViews>
  <sheetFormatPr defaultRowHeight="15" x14ac:dyDescent="0.25"/>
  <cols>
    <col min="1" max="1" width="9.7109375" style="3" customWidth="1"/>
    <col min="2" max="2" width="11" style="5" bestFit="1" customWidth="1"/>
    <col min="3" max="3" width="16.28515625" style="5" customWidth="1"/>
    <col min="4" max="4" width="43.28515625" style="5" customWidth="1"/>
    <col min="5" max="5" width="6.5703125" style="3" bestFit="1" customWidth="1"/>
    <col min="6" max="6" width="8.7109375" style="3" bestFit="1" customWidth="1"/>
    <col min="7" max="7" width="7.7109375" style="5" bestFit="1" customWidth="1"/>
    <col min="8" max="8" width="9.140625" style="9"/>
    <col min="9" max="9" width="15.140625" style="9" bestFit="1" customWidth="1"/>
    <col min="10" max="12" width="9.140625" style="9"/>
    <col min="13" max="13" width="15.140625" style="9" bestFit="1" customWidth="1"/>
    <col min="14" max="16384" width="9.140625" style="9"/>
  </cols>
  <sheetData>
    <row r="1" spans="1:15" s="8" customFormat="1" ht="39.950000000000003" customHeight="1" x14ac:dyDescent="0.25">
      <c r="A1" s="40" t="s">
        <v>0</v>
      </c>
      <c r="B1" s="40" t="s">
        <v>1</v>
      </c>
      <c r="C1" s="40" t="s">
        <v>2</v>
      </c>
      <c r="D1" s="40" t="s">
        <v>7</v>
      </c>
      <c r="E1" s="40" t="s">
        <v>3</v>
      </c>
      <c r="F1" s="40" t="s">
        <v>40</v>
      </c>
      <c r="G1" s="40" t="s">
        <v>4</v>
      </c>
      <c r="I1" s="8" t="s">
        <v>29</v>
      </c>
      <c r="J1" s="8" t="s">
        <v>31</v>
      </c>
      <c r="K1" s="8" t="s">
        <v>32</v>
      </c>
      <c r="M1" s="8" t="s">
        <v>29</v>
      </c>
      <c r="N1" s="8" t="s">
        <v>31</v>
      </c>
      <c r="O1" s="8" t="s">
        <v>32</v>
      </c>
    </row>
    <row r="2" spans="1:15" ht="18" customHeight="1" x14ac:dyDescent="0.25">
      <c r="A2" s="59">
        <v>152</v>
      </c>
      <c r="B2" s="68" t="s">
        <v>87</v>
      </c>
      <c r="C2" s="68" t="s">
        <v>146</v>
      </c>
      <c r="D2" s="68" t="s">
        <v>14</v>
      </c>
      <c r="E2" s="59">
        <v>1975</v>
      </c>
      <c r="F2" s="59" t="s">
        <v>42</v>
      </c>
      <c r="G2" s="50" t="str">
        <f>IF(F2="m",LOOKUP(E2,'04.kolo prezentácia'!$J$2:$J$8,'04.kolo prezentácia'!$I$2:$I$8),LOOKUP(E2,'04.kolo prezentácia'!$N$2:$N$4,'04.kolo prezentácia'!$M$2:$M$4))</f>
        <v>Ženy B</v>
      </c>
      <c r="I2" s="9" t="s">
        <v>36</v>
      </c>
      <c r="J2" s="58">
        <v>1900</v>
      </c>
      <c r="K2" s="58">
        <v>1957</v>
      </c>
      <c r="M2" s="9" t="s">
        <v>38</v>
      </c>
      <c r="N2" s="58">
        <v>1900</v>
      </c>
      <c r="O2" s="58">
        <v>1981</v>
      </c>
    </row>
    <row r="3" spans="1:15" ht="18" customHeight="1" x14ac:dyDescent="0.25">
      <c r="A3" s="59">
        <v>2</v>
      </c>
      <c r="B3" s="68" t="s">
        <v>48</v>
      </c>
      <c r="C3" s="68" t="s">
        <v>50</v>
      </c>
      <c r="D3" s="68" t="s">
        <v>94</v>
      </c>
      <c r="E3" s="59">
        <v>1983</v>
      </c>
      <c r="F3" s="59" t="s">
        <v>41</v>
      </c>
      <c r="G3" s="50" t="str">
        <f>IF(F3="m",LOOKUP(E3,'04.kolo prezentácia'!$J$2:$J$8,'04.kolo prezentácia'!$I$2:$I$8),LOOKUP(E3,'04.kolo prezentácia'!$N$2:$N$4,'04.kolo prezentácia'!$M$2:$M$4))</f>
        <v>Muži B</v>
      </c>
      <c r="I3" s="9" t="s">
        <v>35</v>
      </c>
      <c r="J3" s="58">
        <v>1958</v>
      </c>
      <c r="K3" s="58">
        <v>1967</v>
      </c>
      <c r="M3" s="9" t="s">
        <v>37</v>
      </c>
      <c r="N3" s="58">
        <v>1982</v>
      </c>
      <c r="O3" s="58">
        <v>2017</v>
      </c>
    </row>
    <row r="4" spans="1:15" ht="18" customHeight="1" x14ac:dyDescent="0.25">
      <c r="A4" s="59">
        <v>67</v>
      </c>
      <c r="B4" s="68" t="s">
        <v>119</v>
      </c>
      <c r="C4" s="68" t="s">
        <v>120</v>
      </c>
      <c r="D4" s="68" t="s">
        <v>14</v>
      </c>
      <c r="E4" s="59">
        <v>1986</v>
      </c>
      <c r="F4" s="59" t="s">
        <v>41</v>
      </c>
      <c r="G4" s="50" t="str">
        <f>IF(F4="m",LOOKUP(E4,'04.kolo prezentácia'!$J$2:$J$8,'04.kolo prezentácia'!$I$2:$I$8),LOOKUP(E4,'04.kolo prezentácia'!$N$2:$N$4,'04.kolo prezentácia'!$M$2:$M$4))</f>
        <v>Muži B</v>
      </c>
      <c r="I4" s="9" t="s">
        <v>34</v>
      </c>
      <c r="J4" s="58">
        <v>1968</v>
      </c>
      <c r="K4" s="58">
        <v>1977</v>
      </c>
    </row>
    <row r="5" spans="1:15" ht="18" customHeight="1" x14ac:dyDescent="0.25">
      <c r="A5" s="59">
        <v>19</v>
      </c>
      <c r="B5" s="68" t="s">
        <v>25</v>
      </c>
      <c r="C5" s="68" t="s">
        <v>95</v>
      </c>
      <c r="D5" s="68" t="s">
        <v>272</v>
      </c>
      <c r="E5" s="59">
        <v>1979</v>
      </c>
      <c r="F5" s="59" t="s">
        <v>41</v>
      </c>
      <c r="G5" s="50" t="str">
        <f>IF(F5="m",LOOKUP(E5,'04.kolo prezentácia'!$J$2:$J$8,'04.kolo prezentácia'!$I$2:$I$8),LOOKUP(E5,'04.kolo prezentácia'!$N$2:$N$4,'04.kolo prezentácia'!$M$2:$M$4))</f>
        <v>Muži B</v>
      </c>
      <c r="I5" s="9" t="s">
        <v>33</v>
      </c>
      <c r="J5" s="58">
        <v>1978</v>
      </c>
      <c r="K5" s="58">
        <v>1987</v>
      </c>
    </row>
    <row r="6" spans="1:15" ht="18" customHeight="1" x14ac:dyDescent="0.25">
      <c r="A6" s="59">
        <v>27</v>
      </c>
      <c r="B6" s="68" t="s">
        <v>59</v>
      </c>
      <c r="C6" s="68" t="s">
        <v>96</v>
      </c>
      <c r="D6" s="68" t="s">
        <v>100</v>
      </c>
      <c r="E6" s="59">
        <v>1976</v>
      </c>
      <c r="F6" s="59" t="s">
        <v>42</v>
      </c>
      <c r="G6" s="50" t="str">
        <f>IF(F6="m",LOOKUP(E6,'04.kolo prezentácia'!$J$2:$J$8,'04.kolo prezentácia'!$I$2:$I$8),LOOKUP(E6,'04.kolo prezentácia'!$N$2:$N$4,'04.kolo prezentácia'!$M$2:$M$4))</f>
        <v>Ženy B</v>
      </c>
      <c r="J6" s="58"/>
      <c r="K6" s="58"/>
    </row>
    <row r="7" spans="1:15" ht="18" customHeight="1" x14ac:dyDescent="0.25">
      <c r="A7" s="59">
        <v>17</v>
      </c>
      <c r="B7" s="68" t="s">
        <v>5</v>
      </c>
      <c r="C7" s="68" t="s">
        <v>47</v>
      </c>
      <c r="D7" s="68" t="s">
        <v>260</v>
      </c>
      <c r="E7" s="59">
        <v>1987</v>
      </c>
      <c r="F7" s="59" t="s">
        <v>41</v>
      </c>
      <c r="G7" s="50" t="str">
        <f>IF(F7="m",LOOKUP(E7,'04.kolo prezentácia'!$J$2:$J$8,'04.kolo prezentácia'!$I$2:$I$8),LOOKUP(E7,'04.kolo prezentácia'!$N$2:$N$4,'04.kolo prezentácia'!$M$2:$M$4))</f>
        <v>Muži B</v>
      </c>
      <c r="I7" s="9" t="s">
        <v>30</v>
      </c>
      <c r="J7" s="58">
        <v>1988</v>
      </c>
      <c r="K7" s="58">
        <v>2017</v>
      </c>
    </row>
    <row r="8" spans="1:15" ht="18" customHeight="1" x14ac:dyDescent="0.25">
      <c r="A8" s="59">
        <v>140</v>
      </c>
      <c r="B8" s="68" t="s">
        <v>28</v>
      </c>
      <c r="C8" s="68" t="s">
        <v>105</v>
      </c>
      <c r="D8" s="68" t="s">
        <v>51</v>
      </c>
      <c r="E8" s="59">
        <v>1977</v>
      </c>
      <c r="F8" s="59" t="s">
        <v>41</v>
      </c>
      <c r="G8" s="50" t="str">
        <f>IF(F8="m",LOOKUP(E8,'04.kolo prezentácia'!$J$2:$J$8,'04.kolo prezentácia'!$I$2:$I$8),LOOKUP(E8,'04.kolo prezentácia'!$N$2:$N$4,'04.kolo prezentácia'!$M$2:$M$4))</f>
        <v>Muži C</v>
      </c>
    </row>
    <row r="9" spans="1:15" ht="18" customHeight="1" x14ac:dyDescent="0.25">
      <c r="A9" s="59">
        <v>52</v>
      </c>
      <c r="B9" s="68" t="s">
        <v>57</v>
      </c>
      <c r="C9" s="68" t="s">
        <v>58</v>
      </c>
      <c r="D9" s="68" t="s">
        <v>273</v>
      </c>
      <c r="E9" s="59">
        <v>1966</v>
      </c>
      <c r="F9" s="59" t="s">
        <v>42</v>
      </c>
      <c r="G9" s="50" t="str">
        <f>IF(F9="m",LOOKUP(E9,'04.kolo prezentácia'!$J$2:$J$8,'04.kolo prezentácia'!$I$2:$I$8),LOOKUP(E9,'04.kolo prezentácia'!$N$2:$N$4,'04.kolo prezentácia'!$M$2:$M$4))</f>
        <v>Ženy B</v>
      </c>
    </row>
    <row r="10" spans="1:15" ht="18" customHeight="1" x14ac:dyDescent="0.25">
      <c r="A10" s="59">
        <v>91</v>
      </c>
      <c r="B10" s="68" t="s">
        <v>81</v>
      </c>
      <c r="C10" s="68" t="s">
        <v>88</v>
      </c>
      <c r="D10" s="68" t="s">
        <v>14</v>
      </c>
      <c r="E10" s="59">
        <v>1964</v>
      </c>
      <c r="F10" s="59" t="s">
        <v>41</v>
      </c>
      <c r="G10" s="50" t="str">
        <f>IF(F10="m",LOOKUP(E10,'04.kolo prezentácia'!$J$2:$J$8,'04.kolo prezentácia'!$I$2:$I$8),LOOKUP(E10,'04.kolo prezentácia'!$N$2:$N$4,'04.kolo prezentácia'!$M$2:$M$4))</f>
        <v>Muži D</v>
      </c>
    </row>
    <row r="11" spans="1:15" ht="18" customHeight="1" x14ac:dyDescent="0.25">
      <c r="A11" s="59">
        <v>18</v>
      </c>
      <c r="B11" s="68" t="s">
        <v>147</v>
      </c>
      <c r="C11" s="68" t="s">
        <v>148</v>
      </c>
      <c r="D11" s="68" t="s">
        <v>260</v>
      </c>
      <c r="E11" s="59">
        <v>1963</v>
      </c>
      <c r="F11" s="59" t="s">
        <v>41</v>
      </c>
      <c r="G11" s="50" t="str">
        <f>IF(F11="m",LOOKUP(E11,'04.kolo prezentácia'!$J$2:$J$8,'04.kolo prezentácia'!$I$2:$I$8),LOOKUP(E11,'04.kolo prezentácia'!$N$2:$N$4,'04.kolo prezentácia'!$M$2:$M$4))</f>
        <v>Muži D</v>
      </c>
    </row>
    <row r="12" spans="1:15" ht="18" customHeight="1" x14ac:dyDescent="0.25">
      <c r="A12" s="59">
        <v>20</v>
      </c>
      <c r="B12" s="68" t="s">
        <v>149</v>
      </c>
      <c r="C12" s="68" t="s">
        <v>104</v>
      </c>
      <c r="D12" s="68" t="s">
        <v>150</v>
      </c>
      <c r="E12" s="59">
        <v>1964</v>
      </c>
      <c r="F12" s="59" t="s">
        <v>41</v>
      </c>
      <c r="G12" s="50" t="str">
        <f>IF(F12="m",LOOKUP(E12,'04.kolo prezentácia'!$J$2:$J$8,'04.kolo prezentácia'!$I$2:$I$8),LOOKUP(E12,'04.kolo prezentácia'!$N$2:$N$4,'04.kolo prezentácia'!$M$2:$M$4))</f>
        <v>Muži D</v>
      </c>
    </row>
    <row r="13" spans="1:15" ht="18" customHeight="1" x14ac:dyDescent="0.25">
      <c r="A13" s="59">
        <v>25</v>
      </c>
      <c r="B13" s="68" t="s">
        <v>55</v>
      </c>
      <c r="C13" s="68" t="s">
        <v>56</v>
      </c>
      <c r="D13" s="68" t="s">
        <v>14</v>
      </c>
      <c r="E13" s="59">
        <v>1962</v>
      </c>
      <c r="F13" s="59" t="s">
        <v>41</v>
      </c>
      <c r="G13" s="50" t="str">
        <f>IF(F13="m",LOOKUP(E13,'04.kolo prezentácia'!$J$2:$J$8,'04.kolo prezentácia'!$I$2:$I$8),LOOKUP(E13,'04.kolo prezentácia'!$N$2:$N$4,'04.kolo prezentácia'!$M$2:$M$4))</f>
        <v>Muži D</v>
      </c>
    </row>
    <row r="14" spans="1:15" ht="18" customHeight="1" x14ac:dyDescent="0.25">
      <c r="A14" s="59">
        <v>15</v>
      </c>
      <c r="B14" s="68" t="s">
        <v>49</v>
      </c>
      <c r="C14" s="68" t="s">
        <v>76</v>
      </c>
      <c r="D14" s="68" t="s">
        <v>151</v>
      </c>
      <c r="E14" s="59">
        <v>1973</v>
      </c>
      <c r="F14" s="59" t="s">
        <v>42</v>
      </c>
      <c r="G14" s="50" t="str">
        <f>IF(F14="m",LOOKUP(E14,'04.kolo prezentácia'!$J$2:$J$8,'04.kolo prezentácia'!$I$2:$I$8),LOOKUP(E14,'04.kolo prezentácia'!$N$2:$N$4,'04.kolo prezentácia'!$M$2:$M$4))</f>
        <v>Ženy B</v>
      </c>
    </row>
    <row r="15" spans="1:15" ht="18" customHeight="1" x14ac:dyDescent="0.25">
      <c r="A15" s="59">
        <v>145</v>
      </c>
      <c r="B15" s="68" t="s">
        <v>70</v>
      </c>
      <c r="C15" s="68" t="s">
        <v>71</v>
      </c>
      <c r="D15" s="68" t="s">
        <v>14</v>
      </c>
      <c r="E15" s="59">
        <v>1986</v>
      </c>
      <c r="F15" s="59" t="s">
        <v>41</v>
      </c>
      <c r="G15" s="50" t="str">
        <f>IF(F15="m",LOOKUP(E15,'04.kolo prezentácia'!$J$2:$J$8,'04.kolo prezentácia'!$I$2:$I$8),LOOKUP(E15,'04.kolo prezentácia'!$N$2:$N$4,'04.kolo prezentácia'!$M$2:$M$4))</f>
        <v>Muži B</v>
      </c>
    </row>
    <row r="16" spans="1:15" ht="18" customHeight="1" x14ac:dyDescent="0.25">
      <c r="A16" s="59">
        <v>49</v>
      </c>
      <c r="B16" s="68" t="s">
        <v>107</v>
      </c>
      <c r="C16" s="68" t="s">
        <v>108</v>
      </c>
      <c r="D16" s="68" t="s">
        <v>109</v>
      </c>
      <c r="E16" s="59">
        <v>1979</v>
      </c>
      <c r="F16" s="59" t="s">
        <v>42</v>
      </c>
      <c r="G16" s="50" t="str">
        <f>IF(F16="m",LOOKUP(E16,'04.kolo prezentácia'!$J$2:$J$8,'04.kolo prezentácia'!$I$2:$I$8),LOOKUP(E16,'04.kolo prezentácia'!$N$2:$N$4,'04.kolo prezentácia'!$M$2:$M$4))</f>
        <v>Ženy B</v>
      </c>
    </row>
    <row r="17" spans="1:7" ht="18" customHeight="1" x14ac:dyDescent="0.25">
      <c r="A17" s="59">
        <v>92</v>
      </c>
      <c r="B17" s="68" t="s">
        <v>79</v>
      </c>
      <c r="C17" s="68" t="s">
        <v>80</v>
      </c>
      <c r="D17" s="68" t="s">
        <v>24</v>
      </c>
      <c r="E17" s="59">
        <v>1972</v>
      </c>
      <c r="F17" s="59" t="s">
        <v>42</v>
      </c>
      <c r="G17" s="50" t="str">
        <f>IF(F17="m",LOOKUP(E17,'04.kolo prezentácia'!$J$2:$J$8,'04.kolo prezentácia'!$I$2:$I$8),LOOKUP(E17,'04.kolo prezentácia'!$N$2:$N$4,'04.kolo prezentácia'!$M$2:$M$4))</f>
        <v>Ženy B</v>
      </c>
    </row>
    <row r="18" spans="1:7" ht="18" customHeight="1" x14ac:dyDescent="0.25">
      <c r="A18" s="59">
        <v>77</v>
      </c>
      <c r="B18" s="68" t="s">
        <v>85</v>
      </c>
      <c r="C18" s="68" t="s">
        <v>116</v>
      </c>
      <c r="D18" s="68" t="s">
        <v>122</v>
      </c>
      <c r="E18" s="59">
        <v>1979</v>
      </c>
      <c r="F18" s="59" t="s">
        <v>41</v>
      </c>
      <c r="G18" s="50" t="str">
        <f>IF(F18="m",LOOKUP(E18,'04.kolo prezentácia'!$J$2:$J$8,'04.kolo prezentácia'!$I$2:$I$8),LOOKUP(E18,'04.kolo prezentácia'!$N$2:$N$4,'04.kolo prezentácia'!$M$2:$M$4))</f>
        <v>Muži B</v>
      </c>
    </row>
    <row r="19" spans="1:7" ht="18" customHeight="1" x14ac:dyDescent="0.25">
      <c r="A19" s="59">
        <v>71</v>
      </c>
      <c r="B19" s="68" t="s">
        <v>25</v>
      </c>
      <c r="C19" s="68" t="s">
        <v>102</v>
      </c>
      <c r="D19" s="68" t="s">
        <v>103</v>
      </c>
      <c r="E19" s="59">
        <v>1964</v>
      </c>
      <c r="F19" s="59" t="s">
        <v>41</v>
      </c>
      <c r="G19" s="50" t="str">
        <f>IF(F19="m",LOOKUP(E19,'04.kolo prezentácia'!$J$2:$J$8,'04.kolo prezentácia'!$I$2:$I$8),LOOKUP(E19,'04.kolo prezentácia'!$N$2:$N$4,'04.kolo prezentácia'!$M$2:$M$4))</f>
        <v>Muži D</v>
      </c>
    </row>
    <row r="20" spans="1:7" ht="18" customHeight="1" x14ac:dyDescent="0.25">
      <c r="A20" s="59">
        <v>68</v>
      </c>
      <c r="B20" s="68" t="s">
        <v>46</v>
      </c>
      <c r="C20" s="68" t="s">
        <v>60</v>
      </c>
      <c r="D20" s="68" t="s">
        <v>14</v>
      </c>
      <c r="E20" s="59">
        <v>1951</v>
      </c>
      <c r="F20" s="59" t="s">
        <v>41</v>
      </c>
      <c r="G20" s="50" t="str">
        <f>IF(F20="m",LOOKUP(E20,'04.kolo prezentácia'!$J$2:$J$8,'04.kolo prezentácia'!$I$2:$I$8),LOOKUP(E20,'04.kolo prezentácia'!$N$2:$N$4,'04.kolo prezentácia'!$M$2:$M$4))</f>
        <v>Muži E</v>
      </c>
    </row>
    <row r="21" spans="1:7" ht="18" customHeight="1" x14ac:dyDescent="0.25">
      <c r="A21" s="59">
        <v>84</v>
      </c>
      <c r="B21" s="68" t="s">
        <v>124</v>
      </c>
      <c r="C21" s="68" t="s">
        <v>125</v>
      </c>
      <c r="D21" s="68" t="s">
        <v>126</v>
      </c>
      <c r="E21" s="59">
        <v>1998</v>
      </c>
      <c r="F21" s="59" t="s">
        <v>41</v>
      </c>
      <c r="G21" s="50" t="str">
        <f>IF(F21="m",LOOKUP(E21,'04.kolo prezentácia'!$J$2:$J$8,'04.kolo prezentácia'!$I$2:$I$8),LOOKUP(E21,'04.kolo prezentácia'!$N$2:$N$4,'04.kolo prezentácia'!$M$2:$M$4))</f>
        <v>Muži A</v>
      </c>
    </row>
    <row r="22" spans="1:7" ht="18" customHeight="1" x14ac:dyDescent="0.25">
      <c r="A22" s="59">
        <v>110</v>
      </c>
      <c r="B22" s="68" t="s">
        <v>62</v>
      </c>
      <c r="C22" s="68" t="s">
        <v>75</v>
      </c>
      <c r="D22" s="68" t="s">
        <v>51</v>
      </c>
      <c r="E22" s="59">
        <v>1982</v>
      </c>
      <c r="F22" s="59" t="s">
        <v>42</v>
      </c>
      <c r="G22" s="50" t="str">
        <f>IF(F22="m",LOOKUP(E22,'04.kolo prezentácia'!$J$2:$J$8,'04.kolo prezentácia'!$I$2:$I$8),LOOKUP(E22,'04.kolo prezentácia'!$N$2:$N$4,'04.kolo prezentácia'!$M$2:$M$4))</f>
        <v>Ženy A</v>
      </c>
    </row>
    <row r="23" spans="1:7" ht="18" customHeight="1" x14ac:dyDescent="0.25">
      <c r="A23" s="59">
        <v>54</v>
      </c>
      <c r="B23" s="68" t="s">
        <v>98</v>
      </c>
      <c r="C23" s="68" t="s">
        <v>99</v>
      </c>
      <c r="D23" s="68" t="s">
        <v>100</v>
      </c>
      <c r="E23" s="59">
        <v>1966</v>
      </c>
      <c r="F23" s="59" t="s">
        <v>41</v>
      </c>
      <c r="G23" s="50" t="str">
        <f>IF(F23="m",LOOKUP(E23,'04.kolo prezentácia'!$J$2:$J$8,'04.kolo prezentácia'!$I$2:$I$8),LOOKUP(E23,'04.kolo prezentácia'!$N$2:$N$4,'04.kolo prezentácia'!$M$2:$M$4))</f>
        <v>Muži D</v>
      </c>
    </row>
    <row r="24" spans="1:7" ht="18" customHeight="1" x14ac:dyDescent="0.25">
      <c r="A24" s="59">
        <v>55</v>
      </c>
      <c r="B24" s="68" t="s">
        <v>91</v>
      </c>
      <c r="C24" s="68" t="s">
        <v>101</v>
      </c>
      <c r="D24" s="68" t="s">
        <v>100</v>
      </c>
      <c r="E24" s="59">
        <v>2002</v>
      </c>
      <c r="F24" s="59" t="s">
        <v>42</v>
      </c>
      <c r="G24" s="50" t="str">
        <f>IF(F24="m",LOOKUP(E24,'04.kolo prezentácia'!$J$2:$J$8,'04.kolo prezentácia'!$I$2:$I$8),LOOKUP(E24,'04.kolo prezentácia'!$N$2:$N$4,'04.kolo prezentácia'!$M$2:$M$4))</f>
        <v>Ženy A</v>
      </c>
    </row>
    <row r="25" spans="1:7" ht="18" customHeight="1" x14ac:dyDescent="0.25">
      <c r="A25" s="59">
        <v>154</v>
      </c>
      <c r="B25" s="68" t="s">
        <v>5</v>
      </c>
      <c r="C25" s="68" t="s">
        <v>86</v>
      </c>
      <c r="D25" s="68" t="s">
        <v>152</v>
      </c>
      <c r="E25" s="59">
        <v>1979</v>
      </c>
      <c r="F25" s="59" t="s">
        <v>41</v>
      </c>
      <c r="G25" s="50" t="str">
        <f>IF(F25="m",LOOKUP(E25,'04.kolo prezentácia'!$J$2:$J$8,'04.kolo prezentácia'!$I$2:$I$8),LOOKUP(E25,'04.kolo prezentácia'!$N$2:$N$4,'04.kolo prezentácia'!$M$2:$M$4))</f>
        <v>Muži B</v>
      </c>
    </row>
    <row r="26" spans="1:7" ht="18" customHeight="1" x14ac:dyDescent="0.25">
      <c r="A26" s="59">
        <v>138</v>
      </c>
      <c r="B26" s="68" t="s">
        <v>149</v>
      </c>
      <c r="C26" s="68" t="s">
        <v>153</v>
      </c>
      <c r="D26" s="68" t="s">
        <v>154</v>
      </c>
      <c r="E26" s="59">
        <v>1984</v>
      </c>
      <c r="F26" s="59" t="s">
        <v>41</v>
      </c>
      <c r="G26" s="50" t="str">
        <f>IF(F26="m",LOOKUP(E26,'04.kolo prezentácia'!$J$2:$J$8,'04.kolo prezentácia'!$I$2:$I$8),LOOKUP(E26,'04.kolo prezentácia'!$N$2:$N$4,'04.kolo prezentácia'!$M$2:$M$4))</f>
        <v>Muži B</v>
      </c>
    </row>
    <row r="27" spans="1:7" ht="18" customHeight="1" x14ac:dyDescent="0.25">
      <c r="A27" s="59">
        <v>143</v>
      </c>
      <c r="B27" s="68" t="s">
        <v>52</v>
      </c>
      <c r="C27" s="68" t="s">
        <v>53</v>
      </c>
      <c r="D27" s="68" t="s">
        <v>14</v>
      </c>
      <c r="E27" s="59">
        <v>1976</v>
      </c>
      <c r="F27" s="59" t="s">
        <v>41</v>
      </c>
      <c r="G27" s="50" t="str">
        <f>IF(F27="m",LOOKUP(E27,'04.kolo prezentácia'!$J$2:$J$8,'04.kolo prezentácia'!$I$2:$I$8),LOOKUP(E27,'04.kolo prezentácia'!$N$2:$N$4,'04.kolo prezentácia'!$M$2:$M$4))</f>
        <v>Muži C</v>
      </c>
    </row>
    <row r="28" spans="1:7" ht="18" customHeight="1" x14ac:dyDescent="0.25">
      <c r="A28" s="59">
        <v>139</v>
      </c>
      <c r="B28" s="68" t="s">
        <v>155</v>
      </c>
      <c r="C28" s="68" t="s">
        <v>156</v>
      </c>
      <c r="D28" s="68" t="s">
        <v>94</v>
      </c>
      <c r="E28" s="59">
        <v>1974</v>
      </c>
      <c r="F28" s="59" t="s">
        <v>41</v>
      </c>
      <c r="G28" s="50" t="str">
        <f>IF(F28="m",LOOKUP(E28,'04.kolo prezentácia'!$J$2:$J$8,'04.kolo prezentácia'!$I$2:$I$8),LOOKUP(E28,'04.kolo prezentácia'!$N$2:$N$4,'04.kolo prezentácia'!$M$2:$M$4))</f>
        <v>Muži C</v>
      </c>
    </row>
    <row r="29" spans="1:7" ht="18" customHeight="1" x14ac:dyDescent="0.25">
      <c r="A29" s="59">
        <v>108</v>
      </c>
      <c r="B29" s="68" t="s">
        <v>25</v>
      </c>
      <c r="C29" s="68" t="s">
        <v>61</v>
      </c>
      <c r="D29" s="68" t="s">
        <v>14</v>
      </c>
      <c r="E29" s="59">
        <v>1986</v>
      </c>
      <c r="F29" s="59" t="s">
        <v>41</v>
      </c>
      <c r="G29" s="50" t="str">
        <f>IF(F29="m",LOOKUP(E29,'04.kolo prezentácia'!$J$2:$J$8,'04.kolo prezentácia'!$I$2:$I$8),LOOKUP(E29,'04.kolo prezentácia'!$N$2:$N$4,'04.kolo prezentácia'!$M$2:$M$4))</f>
        <v>Muži B</v>
      </c>
    </row>
    <row r="30" spans="1:7" ht="18" customHeight="1" x14ac:dyDescent="0.25">
      <c r="A30" s="59">
        <v>42</v>
      </c>
      <c r="B30" s="68" t="s">
        <v>121</v>
      </c>
      <c r="C30" s="68" t="s">
        <v>157</v>
      </c>
      <c r="D30" s="68" t="s">
        <v>24</v>
      </c>
      <c r="E30" s="59">
        <v>1978</v>
      </c>
      <c r="F30" s="59" t="s">
        <v>41</v>
      </c>
      <c r="G30" s="50" t="str">
        <f>IF(F30="m",LOOKUP(E30,'04.kolo prezentácia'!$J$2:$J$8,'04.kolo prezentácia'!$I$2:$I$8),LOOKUP(E30,'04.kolo prezentácia'!$N$2:$N$4,'04.kolo prezentácia'!$M$2:$M$4))</f>
        <v>Muži B</v>
      </c>
    </row>
    <row r="31" spans="1:7" ht="18" customHeight="1" x14ac:dyDescent="0.25">
      <c r="A31" s="59">
        <v>26</v>
      </c>
      <c r="B31" s="68" t="s">
        <v>46</v>
      </c>
      <c r="C31" s="68" t="s">
        <v>158</v>
      </c>
      <c r="D31" s="68" t="s">
        <v>100</v>
      </c>
      <c r="E31" s="59">
        <v>1977</v>
      </c>
      <c r="F31" s="59" t="s">
        <v>41</v>
      </c>
      <c r="G31" s="50" t="str">
        <f>IF(F31="m",LOOKUP(E31,'04.kolo prezentácia'!$J$2:$J$8,'04.kolo prezentácia'!$I$2:$I$8),LOOKUP(E31,'04.kolo prezentácia'!$N$2:$N$4,'04.kolo prezentácia'!$M$2:$M$4))</f>
        <v>Muži C</v>
      </c>
    </row>
    <row r="32" spans="1:7" ht="18" customHeight="1" x14ac:dyDescent="0.25">
      <c r="A32" s="59">
        <v>33</v>
      </c>
      <c r="B32" s="68" t="s">
        <v>114</v>
      </c>
      <c r="C32" s="68" t="s">
        <v>159</v>
      </c>
      <c r="D32" s="68" t="s">
        <v>100</v>
      </c>
      <c r="E32" s="59">
        <v>1986</v>
      </c>
      <c r="F32" s="59" t="s">
        <v>42</v>
      </c>
      <c r="G32" s="50" t="str">
        <f>IF(F32="m",LOOKUP(E32,'04.kolo prezentácia'!$J$2:$J$8,'04.kolo prezentácia'!$I$2:$I$8),LOOKUP(E32,'04.kolo prezentácia'!$N$2:$N$4,'04.kolo prezentácia'!$M$2:$M$4))</f>
        <v>Ženy A</v>
      </c>
    </row>
    <row r="33" spans="1:7" ht="18" customHeight="1" x14ac:dyDescent="0.25">
      <c r="A33" s="59">
        <v>72</v>
      </c>
      <c r="B33" s="68" t="s">
        <v>160</v>
      </c>
      <c r="C33" s="68" t="s">
        <v>161</v>
      </c>
      <c r="D33" s="68" t="s">
        <v>24</v>
      </c>
      <c r="E33" s="59">
        <v>1964</v>
      </c>
      <c r="F33" s="59" t="s">
        <v>42</v>
      </c>
      <c r="G33" s="50" t="str">
        <f>IF(F33="m",LOOKUP(E33,'04.kolo prezentácia'!$J$2:$J$8,'04.kolo prezentácia'!$I$2:$I$8),LOOKUP(E33,'04.kolo prezentácia'!$N$2:$N$4,'04.kolo prezentácia'!$M$2:$M$4))</f>
        <v>Ženy B</v>
      </c>
    </row>
    <row r="34" spans="1:7" ht="18" customHeight="1" x14ac:dyDescent="0.25">
      <c r="A34" s="59">
        <v>111</v>
      </c>
      <c r="B34" s="68" t="s">
        <v>63</v>
      </c>
      <c r="C34" s="68" t="s">
        <v>64</v>
      </c>
      <c r="D34" s="68" t="s">
        <v>78</v>
      </c>
      <c r="E34" s="59">
        <v>1969</v>
      </c>
      <c r="F34" s="59" t="s">
        <v>41</v>
      </c>
      <c r="G34" s="50" t="str">
        <f>IF(F34="m",LOOKUP(E34,'04.kolo prezentácia'!$J$2:$J$8,'04.kolo prezentácia'!$I$2:$I$8),LOOKUP(E34,'04.kolo prezentácia'!$N$2:$N$4,'04.kolo prezentácia'!$M$2:$M$4))</f>
        <v>Muži C</v>
      </c>
    </row>
    <row r="35" spans="1:7" ht="18" customHeight="1" x14ac:dyDescent="0.25">
      <c r="A35" s="59">
        <v>10</v>
      </c>
      <c r="B35" s="68" t="s">
        <v>77</v>
      </c>
      <c r="C35" s="68" t="s">
        <v>162</v>
      </c>
      <c r="D35" s="68" t="s">
        <v>163</v>
      </c>
      <c r="E35" s="59">
        <v>1971</v>
      </c>
      <c r="F35" s="59" t="s">
        <v>42</v>
      </c>
      <c r="G35" s="50" t="str">
        <f>IF(F35="m",LOOKUP(E35,'04.kolo prezentácia'!$J$2:$J$8,'04.kolo prezentácia'!$I$2:$I$8),LOOKUP(E35,'04.kolo prezentácia'!$N$2:$N$4,'04.kolo prezentácia'!$M$2:$M$4))</f>
        <v>Ženy B</v>
      </c>
    </row>
    <row r="36" spans="1:7" ht="18" customHeight="1" x14ac:dyDescent="0.25">
      <c r="A36" s="59">
        <v>90</v>
      </c>
      <c r="B36" s="68" t="s">
        <v>110</v>
      </c>
      <c r="C36" s="68" t="s">
        <v>111</v>
      </c>
      <c r="D36" s="68" t="s">
        <v>164</v>
      </c>
      <c r="E36" s="59">
        <v>1993</v>
      </c>
      <c r="F36" s="59" t="s">
        <v>42</v>
      </c>
      <c r="G36" s="50" t="str">
        <f>IF(F36="m",LOOKUP(E36,'04.kolo prezentácia'!$J$2:$J$8,'04.kolo prezentácia'!$I$2:$I$8),LOOKUP(E36,'04.kolo prezentácia'!$N$2:$N$4,'04.kolo prezentácia'!$M$2:$M$4))</f>
        <v>Ženy A</v>
      </c>
    </row>
    <row r="37" spans="1:7" ht="18" customHeight="1" x14ac:dyDescent="0.25">
      <c r="A37" s="59">
        <v>131</v>
      </c>
      <c r="B37" s="68" t="s">
        <v>117</v>
      </c>
      <c r="C37" s="68" t="s">
        <v>118</v>
      </c>
      <c r="D37" s="68" t="s">
        <v>14</v>
      </c>
      <c r="E37" s="59">
        <v>1973</v>
      </c>
      <c r="F37" s="59" t="s">
        <v>41</v>
      </c>
      <c r="G37" s="50" t="str">
        <f>IF(F37="m",LOOKUP(E37,'04.kolo prezentácia'!$J$2:$J$8,'04.kolo prezentácia'!$I$2:$I$8),LOOKUP(E37,'04.kolo prezentácia'!$N$2:$N$4,'04.kolo prezentácia'!$M$2:$M$4))</f>
        <v>Muži C</v>
      </c>
    </row>
    <row r="38" spans="1:7" ht="18" customHeight="1" x14ac:dyDescent="0.25">
      <c r="A38" s="59">
        <v>21</v>
      </c>
      <c r="B38" s="68" t="s">
        <v>112</v>
      </c>
      <c r="C38" s="68" t="s">
        <v>165</v>
      </c>
      <c r="D38" s="68" t="s">
        <v>166</v>
      </c>
      <c r="E38" s="59">
        <v>1969</v>
      </c>
      <c r="F38" s="59" t="s">
        <v>41</v>
      </c>
      <c r="G38" s="50" t="str">
        <f>IF(F38="m",LOOKUP(E38,'04.kolo prezentácia'!$J$2:$J$8,'04.kolo prezentácia'!$I$2:$I$8),LOOKUP(E38,'04.kolo prezentácia'!$N$2:$N$4,'04.kolo prezentácia'!$M$2:$M$4))</f>
        <v>Muži C</v>
      </c>
    </row>
    <row r="39" spans="1:7" ht="18" customHeight="1" x14ac:dyDescent="0.25">
      <c r="A39" s="59">
        <v>100</v>
      </c>
      <c r="B39" s="68" t="s">
        <v>81</v>
      </c>
      <c r="C39" s="68" t="s">
        <v>89</v>
      </c>
      <c r="D39" s="68" t="s">
        <v>90</v>
      </c>
      <c r="E39" s="59">
        <v>1982</v>
      </c>
      <c r="F39" s="59" t="s">
        <v>41</v>
      </c>
      <c r="G39" s="50" t="str">
        <f>IF(F39="m",LOOKUP(E39,'04.kolo prezentácia'!$J$2:$J$8,'04.kolo prezentácia'!$I$2:$I$8),LOOKUP(E39,'04.kolo prezentácia'!$N$2:$N$4,'04.kolo prezentácia'!$M$2:$M$4))</f>
        <v>Muži B</v>
      </c>
    </row>
    <row r="40" spans="1:7" ht="18" customHeight="1" x14ac:dyDescent="0.25">
      <c r="A40" s="59">
        <v>134</v>
      </c>
      <c r="B40" s="68" t="s">
        <v>68</v>
      </c>
      <c r="C40" s="68" t="s">
        <v>69</v>
      </c>
      <c r="D40" s="68" t="s">
        <v>123</v>
      </c>
      <c r="E40" s="59">
        <v>1978</v>
      </c>
      <c r="F40" s="59" t="s">
        <v>42</v>
      </c>
      <c r="G40" s="50" t="str">
        <f>IF(F40="m",LOOKUP(E40,'04.kolo prezentácia'!$J$2:$J$8,'04.kolo prezentácia'!$I$2:$I$8),LOOKUP(E40,'04.kolo prezentácia'!$N$2:$N$4,'04.kolo prezentácia'!$M$2:$M$4))</f>
        <v>Ženy B</v>
      </c>
    </row>
    <row r="41" spans="1:7" ht="18" customHeight="1" x14ac:dyDescent="0.25">
      <c r="A41" s="59">
        <v>147</v>
      </c>
      <c r="B41" s="68" t="s">
        <v>54</v>
      </c>
      <c r="C41" s="68" t="s">
        <v>167</v>
      </c>
      <c r="D41" s="68" t="s">
        <v>168</v>
      </c>
      <c r="E41" s="59">
        <v>1983</v>
      </c>
      <c r="F41" s="59" t="s">
        <v>42</v>
      </c>
      <c r="G41" s="50" t="str">
        <f>IF(F41="m",LOOKUP(E41,'04.kolo prezentácia'!$J$2:$J$8,'04.kolo prezentácia'!$I$2:$I$8),LOOKUP(E41,'04.kolo prezentácia'!$N$2:$N$4,'04.kolo prezentácia'!$M$2:$M$4))</f>
        <v>Ženy A</v>
      </c>
    </row>
    <row r="42" spans="1:7" ht="18" customHeight="1" x14ac:dyDescent="0.25">
      <c r="A42" s="59">
        <v>89</v>
      </c>
      <c r="B42" s="68" t="s">
        <v>82</v>
      </c>
      <c r="C42" s="68" t="s">
        <v>83</v>
      </c>
      <c r="D42" s="68" t="s">
        <v>14</v>
      </c>
      <c r="E42" s="59">
        <v>1970</v>
      </c>
      <c r="F42" s="59" t="s">
        <v>41</v>
      </c>
      <c r="G42" s="50" t="str">
        <f>IF(F42="m",LOOKUP(E42,'04.kolo prezentácia'!$J$2:$J$8,'04.kolo prezentácia'!$I$2:$I$8),LOOKUP(E42,'04.kolo prezentácia'!$N$2:$N$4,'04.kolo prezentácia'!$M$2:$M$4))</f>
        <v>Muži C</v>
      </c>
    </row>
    <row r="43" spans="1:7" ht="18" customHeight="1" x14ac:dyDescent="0.25">
      <c r="A43" s="59">
        <v>118</v>
      </c>
      <c r="B43" s="68" t="s">
        <v>114</v>
      </c>
      <c r="C43" s="68" t="s">
        <v>115</v>
      </c>
      <c r="D43" s="68" t="s">
        <v>163</v>
      </c>
      <c r="E43" s="59">
        <v>1985</v>
      </c>
      <c r="F43" s="59" t="s">
        <v>42</v>
      </c>
      <c r="G43" s="50" t="str">
        <f>IF(F43="m",LOOKUP(E43,'04.kolo prezentácia'!$J$2:$J$8,'04.kolo prezentácia'!$I$2:$I$8),LOOKUP(E43,'04.kolo prezentácia'!$N$2:$N$4,'04.kolo prezentácia'!$M$2:$M$4))</f>
        <v>Ženy A</v>
      </c>
    </row>
    <row r="44" spans="1:7" ht="18" customHeight="1" x14ac:dyDescent="0.25">
      <c r="A44" s="59">
        <v>126</v>
      </c>
      <c r="B44" s="68" t="s">
        <v>113</v>
      </c>
      <c r="C44" s="68" t="s">
        <v>169</v>
      </c>
      <c r="D44" s="68" t="s">
        <v>170</v>
      </c>
      <c r="E44" s="59">
        <v>1974</v>
      </c>
      <c r="F44" s="59" t="s">
        <v>41</v>
      </c>
      <c r="G44" s="50" t="str">
        <f>IF(F44="m",LOOKUP(E44,'04.kolo prezentácia'!$J$2:$J$8,'04.kolo prezentácia'!$I$2:$I$8),LOOKUP(E44,'04.kolo prezentácia'!$N$2:$N$4,'04.kolo prezentácia'!$M$2:$M$4))</f>
        <v>Muži C</v>
      </c>
    </row>
    <row r="45" spans="1:7" ht="18" customHeight="1" x14ac:dyDescent="0.25">
      <c r="A45" s="59">
        <v>12</v>
      </c>
      <c r="B45" s="68" t="s">
        <v>25</v>
      </c>
      <c r="C45" s="68" t="s">
        <v>65</v>
      </c>
      <c r="D45" s="68" t="s">
        <v>171</v>
      </c>
      <c r="E45" s="59">
        <v>1995</v>
      </c>
      <c r="F45" s="59" t="s">
        <v>41</v>
      </c>
      <c r="G45" s="50" t="str">
        <f>IF(F45="m",LOOKUP(E45,'04.kolo prezentácia'!$J$2:$J$8,'04.kolo prezentácia'!$I$2:$I$8),LOOKUP(E45,'04.kolo prezentácia'!$N$2:$N$4,'04.kolo prezentácia'!$M$2:$M$4))</f>
        <v>Muži A</v>
      </c>
    </row>
    <row r="46" spans="1:7" ht="18" customHeight="1" x14ac:dyDescent="0.25">
      <c r="A46" s="59">
        <v>105</v>
      </c>
      <c r="B46" s="68" t="s">
        <v>87</v>
      </c>
      <c r="C46" s="68" t="s">
        <v>172</v>
      </c>
      <c r="D46" s="68" t="s">
        <v>173</v>
      </c>
      <c r="E46" s="59">
        <v>1983</v>
      </c>
      <c r="F46" s="59" t="s">
        <v>42</v>
      </c>
      <c r="G46" s="50" t="str">
        <f>IF(F46="m",LOOKUP(E46,'04.kolo prezentácia'!$J$2:$J$8,'04.kolo prezentácia'!$I$2:$I$8),LOOKUP(E46,'04.kolo prezentácia'!$N$2:$N$4,'04.kolo prezentácia'!$M$2:$M$4))</f>
        <v>Ženy A</v>
      </c>
    </row>
    <row r="47" spans="1:7" ht="18" customHeight="1" x14ac:dyDescent="0.25">
      <c r="A47" s="59">
        <v>37</v>
      </c>
      <c r="B47" s="68" t="s">
        <v>174</v>
      </c>
      <c r="C47" s="68" t="s">
        <v>175</v>
      </c>
      <c r="D47" s="68" t="s">
        <v>24</v>
      </c>
      <c r="E47" s="59">
        <v>1977</v>
      </c>
      <c r="F47" s="59" t="s">
        <v>41</v>
      </c>
      <c r="G47" s="50" t="str">
        <f>IF(F47="m",LOOKUP(E47,'04.kolo prezentácia'!$J$2:$J$8,'04.kolo prezentácia'!$I$2:$I$8),LOOKUP(E47,'04.kolo prezentácia'!$N$2:$N$4,'04.kolo prezentácia'!$M$2:$M$4))</f>
        <v>Muži C</v>
      </c>
    </row>
    <row r="48" spans="1:7" ht="18" customHeight="1" x14ac:dyDescent="0.25">
      <c r="A48" s="59">
        <v>1</v>
      </c>
      <c r="B48" s="68" t="s">
        <v>67</v>
      </c>
      <c r="C48" s="68" t="s">
        <v>178</v>
      </c>
      <c r="D48" s="68" t="s">
        <v>106</v>
      </c>
      <c r="E48" s="59">
        <v>1973</v>
      </c>
      <c r="F48" s="59" t="s">
        <v>41</v>
      </c>
      <c r="G48" s="50" t="str">
        <f>IF(F48="m",LOOKUP(E48,'04.kolo prezentácia'!$J$2:$J$8,'04.kolo prezentácia'!$I$2:$I$8),LOOKUP(E48,'04.kolo prezentácia'!$N$2:$N$4,'04.kolo prezentácia'!$M$2:$M$4))</f>
        <v>Muži C</v>
      </c>
    </row>
    <row r="49" spans="1:7" ht="18" customHeight="1" x14ac:dyDescent="0.25">
      <c r="A49" s="59">
        <v>83</v>
      </c>
      <c r="B49" s="68" t="s">
        <v>179</v>
      </c>
      <c r="C49" s="68" t="s">
        <v>180</v>
      </c>
      <c r="D49" s="68" t="s">
        <v>14</v>
      </c>
      <c r="E49" s="59">
        <v>1966</v>
      </c>
      <c r="F49" s="59" t="s">
        <v>41</v>
      </c>
      <c r="G49" s="50" t="str">
        <f>IF(F49="m",LOOKUP(E49,'04.kolo prezentácia'!$J$2:$J$8,'04.kolo prezentácia'!$I$2:$I$8),LOOKUP(E49,'04.kolo prezentácia'!$N$2:$N$4,'04.kolo prezentácia'!$M$2:$M$4))</f>
        <v>Muži D</v>
      </c>
    </row>
    <row r="50" spans="1:7" ht="18" customHeight="1" x14ac:dyDescent="0.25">
      <c r="A50" s="59">
        <v>141</v>
      </c>
      <c r="B50" s="68" t="s">
        <v>93</v>
      </c>
      <c r="C50" s="68" t="s">
        <v>181</v>
      </c>
      <c r="D50" s="68" t="s">
        <v>14</v>
      </c>
      <c r="E50" s="59">
        <v>1978</v>
      </c>
      <c r="F50" s="59" t="s">
        <v>42</v>
      </c>
      <c r="G50" s="50" t="str">
        <f>IF(F50="m",LOOKUP(E50,'04.kolo prezentácia'!$J$2:$J$8,'04.kolo prezentácia'!$I$2:$I$8),LOOKUP(E50,'04.kolo prezentácia'!$N$2:$N$4,'04.kolo prezentácia'!$M$2:$M$4))</f>
        <v>Ženy B</v>
      </c>
    </row>
    <row r="51" spans="1:7" ht="18" customHeight="1" x14ac:dyDescent="0.25">
      <c r="A51" s="59">
        <v>76</v>
      </c>
      <c r="B51" s="68" t="s">
        <v>70</v>
      </c>
      <c r="C51" s="68" t="s">
        <v>182</v>
      </c>
      <c r="D51" s="68" t="s">
        <v>24</v>
      </c>
      <c r="E51" s="59">
        <v>1960</v>
      </c>
      <c r="F51" s="59" t="s">
        <v>41</v>
      </c>
      <c r="G51" s="50" t="str">
        <f>IF(F51="m",LOOKUP(E51,'04.kolo prezentácia'!$J$2:$J$8,'04.kolo prezentácia'!$I$2:$I$8),LOOKUP(E51,'04.kolo prezentácia'!$N$2:$N$4,'04.kolo prezentácia'!$M$2:$M$4))</f>
        <v>Muži D</v>
      </c>
    </row>
    <row r="52" spans="1:7" ht="18" customHeight="1" x14ac:dyDescent="0.25">
      <c r="A52" s="59">
        <v>155</v>
      </c>
      <c r="B52" s="68" t="s">
        <v>72</v>
      </c>
      <c r="C52" s="68" t="s">
        <v>73</v>
      </c>
      <c r="D52" s="68" t="s">
        <v>74</v>
      </c>
      <c r="E52" s="59">
        <v>1988</v>
      </c>
      <c r="F52" s="59" t="s">
        <v>41</v>
      </c>
      <c r="G52" s="50" t="str">
        <f>IF(F52="m",LOOKUP(E52,'04.kolo prezentácia'!$J$2:$J$8,'04.kolo prezentácia'!$I$2:$I$8),LOOKUP(E52,'04.kolo prezentácia'!$N$2:$N$4,'04.kolo prezentácia'!$M$2:$M$4))</f>
        <v>Muži A</v>
      </c>
    </row>
    <row r="53" spans="1:7" ht="18" customHeight="1" x14ac:dyDescent="0.25">
      <c r="A53" s="59">
        <v>98</v>
      </c>
      <c r="B53" s="68" t="s">
        <v>91</v>
      </c>
      <c r="C53" s="68" t="s">
        <v>92</v>
      </c>
      <c r="D53" s="68" t="s">
        <v>183</v>
      </c>
      <c r="E53" s="59">
        <v>1981</v>
      </c>
      <c r="F53" s="59" t="s">
        <v>42</v>
      </c>
      <c r="G53" s="50" t="str">
        <f>IF(F53="m",LOOKUP(E53,'04.kolo prezentácia'!$J$2:$J$8,'04.kolo prezentácia'!$I$2:$I$8),LOOKUP(E53,'04.kolo prezentácia'!$N$2:$N$4,'04.kolo prezentácia'!$M$2:$M$4))</f>
        <v>Ženy B</v>
      </c>
    </row>
    <row r="54" spans="1:7" ht="18" customHeight="1" x14ac:dyDescent="0.25">
      <c r="A54" s="59">
        <v>162</v>
      </c>
      <c r="B54" s="68" t="s">
        <v>176</v>
      </c>
      <c r="C54" s="68" t="s">
        <v>177</v>
      </c>
      <c r="D54" s="68" t="s">
        <v>274</v>
      </c>
      <c r="E54" s="59">
        <v>1965</v>
      </c>
      <c r="F54" s="59" t="s">
        <v>41</v>
      </c>
      <c r="G54" s="50" t="str">
        <f>IF(F54="m",LOOKUP(E54,'04.kolo prezentácia'!$J$2:$J$8,'04.kolo prezentácia'!$I$2:$I$8),LOOKUP(E54,'04.kolo prezentácia'!$N$2:$N$4,'04.kolo prezentácia'!$M$2:$M$4))</f>
        <v>Muži D</v>
      </c>
    </row>
    <row r="55" spans="1:7" ht="18" customHeight="1" x14ac:dyDescent="0.25">
      <c r="A55" s="59">
        <v>142</v>
      </c>
      <c r="B55" s="68" t="s">
        <v>84</v>
      </c>
      <c r="C55" s="68" t="s">
        <v>184</v>
      </c>
      <c r="D55" s="68" t="s">
        <v>151</v>
      </c>
      <c r="E55" s="59">
        <v>1978</v>
      </c>
      <c r="F55" s="59" t="s">
        <v>41</v>
      </c>
      <c r="G55" s="50" t="str">
        <f>IF(F55="m",LOOKUP(E55,'04.kolo prezentácia'!$J$2:$J$8,'04.kolo prezentácia'!$I$2:$I$8),LOOKUP(E55,'04.kolo prezentácia'!$N$2:$N$4,'04.kolo prezentácia'!$M$2:$M$4))</f>
        <v>Muži B</v>
      </c>
    </row>
    <row r="56" spans="1:7" ht="18" customHeight="1" x14ac:dyDescent="0.25">
      <c r="A56" s="59">
        <v>150</v>
      </c>
      <c r="B56" s="68" t="s">
        <v>28</v>
      </c>
      <c r="C56" s="68" t="s">
        <v>185</v>
      </c>
      <c r="D56" s="68" t="s">
        <v>186</v>
      </c>
      <c r="E56" s="59">
        <v>1976</v>
      </c>
      <c r="F56" s="59" t="s">
        <v>41</v>
      </c>
      <c r="G56" s="50" t="str">
        <f>IF(F56="m",LOOKUP(E56,'04.kolo prezentácia'!$J$2:$J$8,'04.kolo prezentácia'!$I$2:$I$8),LOOKUP(E56,'04.kolo prezentácia'!$N$2:$N$4,'04.kolo prezentácia'!$M$2:$M$4))</f>
        <v>Muži C</v>
      </c>
    </row>
    <row r="57" spans="1:7" ht="18" customHeight="1" x14ac:dyDescent="0.25">
      <c r="A57" s="59">
        <v>133</v>
      </c>
      <c r="B57" s="68" t="s">
        <v>187</v>
      </c>
      <c r="C57" s="68" t="s">
        <v>188</v>
      </c>
      <c r="D57" s="68" t="s">
        <v>189</v>
      </c>
      <c r="E57" s="59">
        <v>1982</v>
      </c>
      <c r="F57" s="59" t="s">
        <v>41</v>
      </c>
      <c r="G57" s="50" t="str">
        <f>IF(F57="m",LOOKUP(E57,'04.kolo prezentácia'!$J$2:$J$8,'04.kolo prezentácia'!$I$2:$I$8),LOOKUP(E57,'04.kolo prezentácia'!$N$2:$N$4,'04.kolo prezentácia'!$M$2:$M$4))</f>
        <v>Muži B</v>
      </c>
    </row>
    <row r="58" spans="1:7" ht="18" customHeight="1" x14ac:dyDescent="0.25">
      <c r="A58" s="59">
        <v>5</v>
      </c>
      <c r="B58" s="68" t="s">
        <v>81</v>
      </c>
      <c r="C58" s="68" t="s">
        <v>127</v>
      </c>
      <c r="D58" s="68" t="s">
        <v>97</v>
      </c>
      <c r="E58" s="59">
        <v>1957</v>
      </c>
      <c r="F58" s="59" t="s">
        <v>41</v>
      </c>
      <c r="G58" s="50" t="str">
        <f>IF(F58="m",LOOKUP(E58,'04.kolo prezentácia'!$J$2:$J$8,'04.kolo prezentácia'!$I$2:$I$8),LOOKUP(E58,'04.kolo prezentácia'!$N$2:$N$4,'04.kolo prezentácia'!$M$2:$M$4))</f>
        <v>Muži E</v>
      </c>
    </row>
    <row r="59" spans="1:7" ht="18" customHeight="1" x14ac:dyDescent="0.25">
      <c r="A59" s="59">
        <v>13</v>
      </c>
      <c r="B59" s="5" t="s">
        <v>28</v>
      </c>
      <c r="C59" s="5" t="s">
        <v>65</v>
      </c>
      <c r="D59" s="5" t="s">
        <v>274</v>
      </c>
      <c r="E59" s="3">
        <v>1973</v>
      </c>
      <c r="F59" s="59" t="s">
        <v>41</v>
      </c>
      <c r="G59" s="50" t="str">
        <f>IF(F59="m",LOOKUP(E59,'04.kolo prezentácia'!$J$2:$J$8,'04.kolo prezentácia'!$I$2:$I$8),LOOKUP(E59,'04.kolo prezentácia'!$N$2:$N$4,'04.kolo prezentácia'!$M$2:$M$4))</f>
        <v>Muži C</v>
      </c>
    </row>
    <row r="60" spans="1:7" ht="18" customHeight="1" x14ac:dyDescent="0.25">
      <c r="A60" s="59">
        <v>31</v>
      </c>
      <c r="B60" s="5" t="s">
        <v>190</v>
      </c>
      <c r="C60" s="5" t="s">
        <v>210</v>
      </c>
      <c r="D60" s="5" t="s">
        <v>256</v>
      </c>
      <c r="E60" s="3">
        <v>1942</v>
      </c>
      <c r="F60" s="59" t="s">
        <v>41</v>
      </c>
      <c r="G60" s="50" t="str">
        <f>IF(F60="m",LOOKUP(E60,'04.kolo prezentácia'!$J$2:$J$8,'04.kolo prezentácia'!$I$2:$I$8),LOOKUP(E60,'04.kolo prezentácia'!$N$2:$N$4,'04.kolo prezentácia'!$M$2:$M$4))</f>
        <v>Muži E</v>
      </c>
    </row>
    <row r="61" spans="1:7" ht="18" customHeight="1" x14ac:dyDescent="0.25">
      <c r="A61" s="59">
        <v>51</v>
      </c>
      <c r="B61" s="5" t="s">
        <v>191</v>
      </c>
      <c r="C61" s="5" t="s">
        <v>211</v>
      </c>
      <c r="D61" s="5" t="s">
        <v>14</v>
      </c>
      <c r="E61" s="3">
        <v>1979</v>
      </c>
      <c r="F61" s="59" t="s">
        <v>42</v>
      </c>
      <c r="G61" s="50" t="str">
        <f>IF(F61="m",LOOKUP(E61,'04.kolo prezentácia'!$J$2:$J$8,'04.kolo prezentácia'!$I$2:$I$8),LOOKUP(E61,'04.kolo prezentácia'!$N$2:$N$4,'04.kolo prezentácia'!$M$2:$M$4))</f>
        <v>Ženy B</v>
      </c>
    </row>
    <row r="62" spans="1:7" ht="18" customHeight="1" x14ac:dyDescent="0.25">
      <c r="A62" s="59">
        <v>63</v>
      </c>
      <c r="B62" s="5" t="s">
        <v>192</v>
      </c>
      <c r="C62" s="5" t="s">
        <v>212</v>
      </c>
      <c r="D62" s="5" t="s">
        <v>257</v>
      </c>
      <c r="E62" s="3">
        <v>1980</v>
      </c>
      <c r="F62" s="59" t="s">
        <v>42</v>
      </c>
      <c r="G62" s="50" t="str">
        <f>IF(F62="m",LOOKUP(E62,'04.kolo prezentácia'!$J$2:$J$8,'04.kolo prezentácia'!$I$2:$I$8),LOOKUP(E62,'04.kolo prezentácia'!$N$2:$N$4,'04.kolo prezentácia'!$M$2:$M$4))</f>
        <v>Ženy B</v>
      </c>
    </row>
    <row r="63" spans="1:7" ht="18" customHeight="1" x14ac:dyDescent="0.25">
      <c r="A63" s="59">
        <v>99</v>
      </c>
      <c r="B63" s="5" t="s">
        <v>155</v>
      </c>
      <c r="C63" s="5" t="s">
        <v>213</v>
      </c>
      <c r="D63" s="5" t="s">
        <v>14</v>
      </c>
      <c r="E63" s="3">
        <v>1977</v>
      </c>
      <c r="F63" s="59" t="s">
        <v>41</v>
      </c>
      <c r="G63" s="50" t="str">
        <f>IF(F63="m",LOOKUP(E63,'04.kolo prezentácia'!$J$2:$J$8,'04.kolo prezentácia'!$I$2:$I$8),LOOKUP(E63,'04.kolo prezentácia'!$N$2:$N$4,'04.kolo prezentácia'!$M$2:$M$4))</f>
        <v>Muži C</v>
      </c>
    </row>
    <row r="64" spans="1:7" ht="18" customHeight="1" x14ac:dyDescent="0.25">
      <c r="A64" s="59">
        <v>66</v>
      </c>
      <c r="B64" s="68" t="s">
        <v>193</v>
      </c>
      <c r="C64" s="68" t="s">
        <v>64</v>
      </c>
      <c r="D64" s="68" t="s">
        <v>258</v>
      </c>
      <c r="E64" s="59">
        <v>1983</v>
      </c>
      <c r="F64" s="59" t="s">
        <v>41</v>
      </c>
      <c r="G64" s="50" t="str">
        <f>IF(F64="m",LOOKUP(E64,'04.kolo prezentácia'!$J$2:$J$8,'04.kolo prezentácia'!$I$2:$I$8),LOOKUP(E64,'04.kolo prezentácia'!$N$2:$N$4,'04.kolo prezentácia'!$M$2:$M$4))</f>
        <v>Muži B</v>
      </c>
    </row>
    <row r="65" spans="1:7" ht="18" customHeight="1" x14ac:dyDescent="0.25">
      <c r="A65" s="59">
        <v>69</v>
      </c>
      <c r="B65" s="60" t="s">
        <v>194</v>
      </c>
      <c r="C65" s="60" t="s">
        <v>214</v>
      </c>
      <c r="D65" s="60" t="s">
        <v>259</v>
      </c>
      <c r="E65" s="59">
        <v>1964</v>
      </c>
      <c r="F65" s="59" t="s">
        <v>41</v>
      </c>
      <c r="G65" s="50" t="str">
        <f>IF(F65="m",LOOKUP(E65,'04.kolo prezentácia'!$J$2:$J$8,'04.kolo prezentácia'!$I$2:$I$8),LOOKUP(E65,'04.kolo prezentácia'!$N$2:$N$4,'04.kolo prezentácia'!$M$2:$M$4))</f>
        <v>Muži D</v>
      </c>
    </row>
    <row r="66" spans="1:7" ht="18" customHeight="1" x14ac:dyDescent="0.25">
      <c r="A66" s="59">
        <v>48</v>
      </c>
      <c r="B66" s="60" t="s">
        <v>195</v>
      </c>
      <c r="C66" s="60" t="s">
        <v>215</v>
      </c>
      <c r="D66" s="60" t="s">
        <v>259</v>
      </c>
      <c r="E66" s="59">
        <v>1970</v>
      </c>
      <c r="F66" s="59" t="s">
        <v>42</v>
      </c>
      <c r="G66" s="50" t="str">
        <f>IF(F66="m",LOOKUP(E66,'04.kolo prezentácia'!$J$2:$J$8,'04.kolo prezentácia'!$I$2:$I$8),LOOKUP(E66,'04.kolo prezentácia'!$N$2:$N$4,'04.kolo prezentácia'!$M$2:$M$4))</f>
        <v>Ženy B</v>
      </c>
    </row>
    <row r="67" spans="1:7" ht="18" customHeight="1" x14ac:dyDescent="0.25">
      <c r="A67" s="59">
        <v>116</v>
      </c>
      <c r="B67" s="60" t="s">
        <v>93</v>
      </c>
      <c r="C67" s="60" t="s">
        <v>216</v>
      </c>
      <c r="D67" s="60" t="s">
        <v>260</v>
      </c>
      <c r="E67" s="59">
        <v>1970</v>
      </c>
      <c r="F67" s="59" t="s">
        <v>42</v>
      </c>
      <c r="G67" s="50" t="str">
        <f>IF(F67="m",LOOKUP(E67,'04.kolo prezentácia'!$J$2:$J$8,'04.kolo prezentácia'!$I$2:$I$8),LOOKUP(E67,'04.kolo prezentácia'!$N$2:$N$4,'04.kolo prezentácia'!$M$2:$M$4))</f>
        <v>Ženy B</v>
      </c>
    </row>
    <row r="68" spans="1:7" ht="18" customHeight="1" x14ac:dyDescent="0.25">
      <c r="A68" s="59">
        <v>130</v>
      </c>
      <c r="B68" s="60" t="s">
        <v>67</v>
      </c>
      <c r="C68" s="60" t="s">
        <v>217</v>
      </c>
      <c r="D68" s="60" t="s">
        <v>261</v>
      </c>
      <c r="E68" s="59">
        <v>1951</v>
      </c>
      <c r="F68" s="59" t="s">
        <v>41</v>
      </c>
      <c r="G68" s="50" t="str">
        <f>IF(F68="m",LOOKUP(E68,'04.kolo prezentácia'!$J$2:$J$8,'04.kolo prezentácia'!$I$2:$I$8),LOOKUP(E68,'04.kolo prezentácia'!$N$2:$N$4,'04.kolo prezentácia'!$M$2:$M$4))</f>
        <v>Muži E</v>
      </c>
    </row>
    <row r="69" spans="1:7" ht="18" customHeight="1" x14ac:dyDescent="0.25">
      <c r="A69" s="59">
        <v>132</v>
      </c>
      <c r="B69" s="60" t="s">
        <v>25</v>
      </c>
      <c r="C69" s="60" t="s">
        <v>218</v>
      </c>
      <c r="D69" s="60" t="s">
        <v>94</v>
      </c>
      <c r="E69" s="59">
        <v>1978</v>
      </c>
      <c r="F69" s="59" t="s">
        <v>41</v>
      </c>
      <c r="G69" s="50" t="str">
        <f>IF(F69="m",LOOKUP(E69,'04.kolo prezentácia'!$J$2:$J$8,'04.kolo prezentácia'!$I$2:$I$8),LOOKUP(E69,'04.kolo prezentácia'!$N$2:$N$4,'04.kolo prezentácia'!$M$2:$M$4))</f>
        <v>Muži B</v>
      </c>
    </row>
    <row r="70" spans="1:7" ht="18" customHeight="1" x14ac:dyDescent="0.25">
      <c r="A70" s="59">
        <v>136</v>
      </c>
      <c r="B70" s="60" t="s">
        <v>196</v>
      </c>
      <c r="C70" s="60" t="s">
        <v>219</v>
      </c>
      <c r="D70" s="60" t="s">
        <v>51</v>
      </c>
      <c r="E70" s="59">
        <v>1993</v>
      </c>
      <c r="F70" s="59" t="s">
        <v>42</v>
      </c>
      <c r="G70" s="50" t="str">
        <f>IF(F70="m",LOOKUP(E70,'04.kolo prezentácia'!$J$2:$J$8,'04.kolo prezentácia'!$I$2:$I$8),LOOKUP(E70,'04.kolo prezentácia'!$N$2:$N$4,'04.kolo prezentácia'!$M$2:$M$4))</f>
        <v>Ženy A</v>
      </c>
    </row>
    <row r="71" spans="1:7" ht="18" customHeight="1" x14ac:dyDescent="0.25">
      <c r="A71" s="59">
        <v>137</v>
      </c>
      <c r="B71" s="60" t="s">
        <v>113</v>
      </c>
      <c r="C71" s="60" t="s">
        <v>220</v>
      </c>
      <c r="D71" s="60" t="s">
        <v>51</v>
      </c>
      <c r="E71" s="59">
        <v>1965</v>
      </c>
      <c r="F71" s="59" t="s">
        <v>41</v>
      </c>
      <c r="G71" s="50" t="str">
        <f>IF(F71="m",LOOKUP(E71,'04.kolo prezentácia'!$J$2:$J$8,'04.kolo prezentácia'!$I$2:$I$8),LOOKUP(E71,'04.kolo prezentácia'!$N$2:$N$4,'04.kolo prezentácia'!$M$2:$M$4))</f>
        <v>Muži D</v>
      </c>
    </row>
    <row r="72" spans="1:7" ht="18" customHeight="1" x14ac:dyDescent="0.25">
      <c r="A72" s="59">
        <v>53</v>
      </c>
      <c r="B72" s="60" t="s">
        <v>197</v>
      </c>
      <c r="C72" s="60" t="s">
        <v>221</v>
      </c>
      <c r="D72" s="60" t="s">
        <v>24</v>
      </c>
      <c r="E72" s="59">
        <v>1965</v>
      </c>
      <c r="F72" s="59" t="s">
        <v>41</v>
      </c>
      <c r="G72" s="50" t="str">
        <f>IF(F72="m",LOOKUP(E72,'04.kolo prezentácia'!$J$2:$J$8,'04.kolo prezentácia'!$I$2:$I$8),LOOKUP(E72,'04.kolo prezentácia'!$N$2:$N$4,'04.kolo prezentácia'!$M$2:$M$4))</f>
        <v>Muži D</v>
      </c>
    </row>
    <row r="73" spans="1:7" ht="18" customHeight="1" x14ac:dyDescent="0.25">
      <c r="A73" s="59">
        <v>32</v>
      </c>
      <c r="B73" s="60" t="s">
        <v>198</v>
      </c>
      <c r="C73" s="60" t="s">
        <v>222</v>
      </c>
      <c r="D73" s="60" t="s">
        <v>24</v>
      </c>
      <c r="E73" s="59">
        <v>1986</v>
      </c>
      <c r="F73" s="59" t="s">
        <v>41</v>
      </c>
      <c r="G73" s="50" t="str">
        <f>IF(F73="m",LOOKUP(E73,'04.kolo prezentácia'!$J$2:$J$8,'04.kolo prezentácia'!$I$2:$I$8),LOOKUP(E73,'04.kolo prezentácia'!$N$2:$N$4,'04.kolo prezentácia'!$M$2:$M$4))</f>
        <v>Muži B</v>
      </c>
    </row>
    <row r="74" spans="1:7" ht="18" customHeight="1" x14ac:dyDescent="0.25">
      <c r="A74" s="59">
        <v>62</v>
      </c>
      <c r="B74" s="60" t="s">
        <v>112</v>
      </c>
      <c r="C74" s="60" t="s">
        <v>223</v>
      </c>
      <c r="D74" s="60" t="s">
        <v>24</v>
      </c>
      <c r="E74" s="59">
        <v>1947</v>
      </c>
      <c r="F74" s="59" t="s">
        <v>41</v>
      </c>
      <c r="G74" s="50" t="str">
        <f>IF(F74="m",LOOKUP(E74,'04.kolo prezentácia'!$J$2:$J$8,'04.kolo prezentácia'!$I$2:$I$8),LOOKUP(E74,'04.kolo prezentácia'!$N$2:$N$4,'04.kolo prezentácia'!$M$2:$M$4))</f>
        <v>Muži E</v>
      </c>
    </row>
    <row r="75" spans="1:7" ht="18" customHeight="1" x14ac:dyDescent="0.25">
      <c r="A75" s="59">
        <v>46</v>
      </c>
      <c r="B75" s="60" t="s">
        <v>107</v>
      </c>
      <c r="C75" s="60" t="s">
        <v>224</v>
      </c>
      <c r="D75" s="60" t="s">
        <v>262</v>
      </c>
      <c r="E75" s="59">
        <v>1979</v>
      </c>
      <c r="F75" s="59" t="s">
        <v>42</v>
      </c>
      <c r="G75" s="50" t="str">
        <f>IF(F75="m",LOOKUP(E75,'04.kolo prezentácia'!$J$2:$J$8,'04.kolo prezentácia'!$I$2:$I$8),LOOKUP(E75,'04.kolo prezentácia'!$N$2:$N$4,'04.kolo prezentácia'!$M$2:$M$4))</f>
        <v>Ženy B</v>
      </c>
    </row>
    <row r="76" spans="1:7" ht="18" customHeight="1" x14ac:dyDescent="0.25">
      <c r="A76" s="59">
        <v>43</v>
      </c>
      <c r="B76" s="60" t="s">
        <v>5</v>
      </c>
      <c r="C76" s="60" t="s">
        <v>225</v>
      </c>
      <c r="D76" s="60" t="s">
        <v>263</v>
      </c>
      <c r="E76" s="59">
        <v>1952</v>
      </c>
      <c r="F76" s="59" t="s">
        <v>41</v>
      </c>
      <c r="G76" s="50" t="str">
        <f>IF(F76="m",LOOKUP(E76,'04.kolo prezentácia'!$J$2:$J$8,'04.kolo prezentácia'!$I$2:$I$8),LOOKUP(E76,'04.kolo prezentácia'!$N$2:$N$4,'04.kolo prezentácia'!$M$2:$M$4))</f>
        <v>Muži E</v>
      </c>
    </row>
    <row r="77" spans="1:7" ht="18" customHeight="1" x14ac:dyDescent="0.25">
      <c r="A77" s="59">
        <v>144</v>
      </c>
      <c r="B77" s="60" t="s">
        <v>199</v>
      </c>
      <c r="C77" s="60" t="s">
        <v>226</v>
      </c>
      <c r="D77" s="60" t="s">
        <v>472</v>
      </c>
      <c r="E77" s="59">
        <v>1985</v>
      </c>
      <c r="F77" s="59" t="s">
        <v>41</v>
      </c>
      <c r="G77" s="50" t="str">
        <f>IF(F77="m",LOOKUP(E77,'04.kolo prezentácia'!$J$2:$J$8,'04.kolo prezentácia'!$I$2:$I$8),LOOKUP(E77,'04.kolo prezentácia'!$N$2:$N$4,'04.kolo prezentácia'!$M$2:$M$4))</f>
        <v>Muži B</v>
      </c>
    </row>
    <row r="78" spans="1:7" ht="18" customHeight="1" x14ac:dyDescent="0.25">
      <c r="A78" s="59">
        <v>146</v>
      </c>
      <c r="B78" s="60" t="s">
        <v>200</v>
      </c>
      <c r="C78" s="60" t="s">
        <v>227</v>
      </c>
      <c r="D78" s="60" t="s">
        <v>51</v>
      </c>
      <c r="E78" s="59">
        <v>1978</v>
      </c>
      <c r="F78" s="59" t="s">
        <v>42</v>
      </c>
      <c r="G78" s="50" t="str">
        <f>IF(F78="m",LOOKUP(E78,'04.kolo prezentácia'!$J$2:$J$8,'04.kolo prezentácia'!$I$2:$I$8),LOOKUP(E78,'04.kolo prezentácia'!$N$2:$N$4,'04.kolo prezentácia'!$M$2:$M$4))</f>
        <v>Ženy B</v>
      </c>
    </row>
    <row r="79" spans="1:7" ht="18" customHeight="1" x14ac:dyDescent="0.25">
      <c r="A79" s="59">
        <v>8</v>
      </c>
      <c r="B79" s="60" t="s">
        <v>201</v>
      </c>
      <c r="C79" s="60" t="s">
        <v>228</v>
      </c>
      <c r="D79" s="60" t="s">
        <v>264</v>
      </c>
      <c r="E79" s="59">
        <v>1966</v>
      </c>
      <c r="F79" s="59" t="s">
        <v>41</v>
      </c>
      <c r="G79" s="50" t="str">
        <f>IF(F79="m",LOOKUP(E79,'04.kolo prezentácia'!$J$2:$J$8,'04.kolo prezentácia'!$I$2:$I$8),LOOKUP(E79,'04.kolo prezentácia'!$N$2:$N$4,'04.kolo prezentácia'!$M$2:$M$4))</f>
        <v>Muži D</v>
      </c>
    </row>
    <row r="80" spans="1:7" ht="18" customHeight="1" x14ac:dyDescent="0.25">
      <c r="A80" s="59">
        <v>148</v>
      </c>
      <c r="B80" s="60" t="s">
        <v>81</v>
      </c>
      <c r="C80" s="60" t="s">
        <v>229</v>
      </c>
      <c r="D80" s="60" t="s">
        <v>259</v>
      </c>
      <c r="E80" s="59">
        <v>1966</v>
      </c>
      <c r="F80" s="59" t="s">
        <v>41</v>
      </c>
      <c r="G80" s="50" t="str">
        <f>IF(F80="m",LOOKUP(E80,'04.kolo prezentácia'!$J$2:$J$8,'04.kolo prezentácia'!$I$2:$I$8),LOOKUP(E80,'04.kolo prezentácia'!$N$2:$N$4,'04.kolo prezentácia'!$M$2:$M$4))</f>
        <v>Muži D</v>
      </c>
    </row>
    <row r="81" spans="1:7" ht="18" customHeight="1" x14ac:dyDescent="0.25">
      <c r="A81" s="59">
        <v>149</v>
      </c>
      <c r="B81" s="60" t="s">
        <v>87</v>
      </c>
      <c r="C81" s="60" t="s">
        <v>230</v>
      </c>
      <c r="D81" s="60" t="s">
        <v>14</v>
      </c>
      <c r="E81" s="59">
        <v>1982</v>
      </c>
      <c r="F81" s="59" t="s">
        <v>42</v>
      </c>
      <c r="G81" s="50" t="str">
        <f>IF(F81="m",LOOKUP(E81,'04.kolo prezentácia'!$J$2:$J$8,'04.kolo prezentácia'!$I$2:$I$8),LOOKUP(E81,'04.kolo prezentácia'!$N$2:$N$4,'04.kolo prezentácia'!$M$2:$M$4))</f>
        <v>Ženy A</v>
      </c>
    </row>
    <row r="82" spans="1:7" ht="18" customHeight="1" x14ac:dyDescent="0.25">
      <c r="A82" s="59">
        <v>151</v>
      </c>
      <c r="B82" s="60" t="s">
        <v>121</v>
      </c>
      <c r="C82" s="60" t="s">
        <v>231</v>
      </c>
      <c r="D82" s="60" t="s">
        <v>51</v>
      </c>
      <c r="E82" s="59">
        <v>1978</v>
      </c>
      <c r="F82" s="59" t="s">
        <v>41</v>
      </c>
      <c r="G82" s="50" t="str">
        <f>IF(F82="m",LOOKUP(E82,'04.kolo prezentácia'!$J$2:$J$8,'04.kolo prezentácia'!$I$2:$I$8),LOOKUP(E82,'04.kolo prezentácia'!$N$2:$N$4,'04.kolo prezentácia'!$M$2:$M$4))</f>
        <v>Muži B</v>
      </c>
    </row>
    <row r="83" spans="1:7" ht="18" customHeight="1" x14ac:dyDescent="0.25">
      <c r="A83" s="59">
        <v>34</v>
      </c>
      <c r="B83" s="60" t="s">
        <v>198</v>
      </c>
      <c r="C83" s="60" t="s">
        <v>232</v>
      </c>
      <c r="D83" s="60" t="s">
        <v>14</v>
      </c>
      <c r="E83" s="59">
        <v>1987</v>
      </c>
      <c r="F83" s="59" t="s">
        <v>41</v>
      </c>
      <c r="G83" s="50" t="str">
        <f>IF(F83="m",LOOKUP(E83,'04.kolo prezentácia'!$J$2:$J$8,'04.kolo prezentácia'!$I$2:$I$8),LOOKUP(E83,'04.kolo prezentácia'!$N$2:$N$4,'04.kolo prezentácia'!$M$2:$M$4))</f>
        <v>Muži B</v>
      </c>
    </row>
    <row r="84" spans="1:7" ht="18" customHeight="1" x14ac:dyDescent="0.25">
      <c r="A84" s="59">
        <v>73</v>
      </c>
      <c r="B84" s="60" t="s">
        <v>62</v>
      </c>
      <c r="C84" s="60" t="s">
        <v>233</v>
      </c>
      <c r="D84" s="60" t="s">
        <v>14</v>
      </c>
      <c r="E84" s="59">
        <v>1963</v>
      </c>
      <c r="F84" s="59" t="s">
        <v>42</v>
      </c>
      <c r="G84" s="50" t="str">
        <f>IF(F84="m",LOOKUP(E84,'04.kolo prezentácia'!$J$2:$J$8,'04.kolo prezentácia'!$I$2:$I$8),LOOKUP(E84,'04.kolo prezentácia'!$N$2:$N$4,'04.kolo prezentácia'!$M$2:$M$4))</f>
        <v>Ženy B</v>
      </c>
    </row>
    <row r="85" spans="1:7" ht="18" customHeight="1" x14ac:dyDescent="0.25">
      <c r="A85" s="59">
        <v>121</v>
      </c>
      <c r="B85" s="60" t="s">
        <v>202</v>
      </c>
      <c r="C85" s="60" t="s">
        <v>234</v>
      </c>
      <c r="D85" s="60" t="s">
        <v>265</v>
      </c>
      <c r="E85" s="59">
        <v>1990</v>
      </c>
      <c r="F85" s="59" t="s">
        <v>42</v>
      </c>
      <c r="G85" s="50" t="str">
        <f>IF(F85="m",LOOKUP(E85,'04.kolo prezentácia'!$J$2:$J$8,'04.kolo prezentácia'!$I$2:$I$8),LOOKUP(E85,'04.kolo prezentácia'!$N$2:$N$4,'04.kolo prezentácia'!$M$2:$M$4))</f>
        <v>Ženy A</v>
      </c>
    </row>
    <row r="86" spans="1:7" ht="18" customHeight="1" x14ac:dyDescent="0.25">
      <c r="A86" s="59">
        <v>153</v>
      </c>
      <c r="B86" s="60" t="s">
        <v>203</v>
      </c>
      <c r="C86" s="60" t="s">
        <v>235</v>
      </c>
      <c r="D86" s="60" t="s">
        <v>266</v>
      </c>
      <c r="E86" s="59">
        <v>1972</v>
      </c>
      <c r="F86" s="59" t="s">
        <v>41</v>
      </c>
      <c r="G86" s="50" t="str">
        <f>IF(F86="m",LOOKUP(E86,'04.kolo prezentácia'!$J$2:$J$8,'04.kolo prezentácia'!$I$2:$I$8),LOOKUP(E86,'04.kolo prezentácia'!$N$2:$N$4,'04.kolo prezentácia'!$M$2:$M$4))</f>
        <v>Muži C</v>
      </c>
    </row>
    <row r="87" spans="1:7" ht="18" customHeight="1" x14ac:dyDescent="0.25">
      <c r="A87" s="59">
        <v>156</v>
      </c>
      <c r="B87" s="60" t="s">
        <v>198</v>
      </c>
      <c r="C87" s="60" t="s">
        <v>236</v>
      </c>
      <c r="D87" s="60" t="s">
        <v>14</v>
      </c>
      <c r="E87" s="59">
        <v>1986</v>
      </c>
      <c r="F87" s="59" t="s">
        <v>41</v>
      </c>
      <c r="G87" s="50" t="str">
        <f>IF(F87="m",LOOKUP(E87,'04.kolo prezentácia'!$J$2:$J$8,'04.kolo prezentácia'!$I$2:$I$8),LOOKUP(E87,'04.kolo prezentácia'!$N$2:$N$4,'04.kolo prezentácia'!$M$2:$M$4))</f>
        <v>Muži B</v>
      </c>
    </row>
    <row r="88" spans="1:7" ht="18" customHeight="1" x14ac:dyDescent="0.25">
      <c r="A88" s="59">
        <v>157</v>
      </c>
      <c r="B88" s="60" t="s">
        <v>28</v>
      </c>
      <c r="C88" s="60" t="s">
        <v>237</v>
      </c>
      <c r="D88" s="60" t="s">
        <v>14</v>
      </c>
      <c r="E88" s="59">
        <v>1985</v>
      </c>
      <c r="F88" s="59" t="s">
        <v>41</v>
      </c>
      <c r="G88" s="50" t="str">
        <f>IF(F88="m",LOOKUP(E88,'04.kolo prezentácia'!$J$2:$J$8,'04.kolo prezentácia'!$I$2:$I$8),LOOKUP(E88,'04.kolo prezentácia'!$N$2:$N$4,'04.kolo prezentácia'!$M$2:$M$4))</f>
        <v>Muži B</v>
      </c>
    </row>
    <row r="89" spans="1:7" ht="18" customHeight="1" x14ac:dyDescent="0.25">
      <c r="A89" s="59">
        <v>57</v>
      </c>
      <c r="B89" s="60" t="s">
        <v>48</v>
      </c>
      <c r="C89" s="60" t="s">
        <v>238</v>
      </c>
      <c r="D89" s="60" t="s">
        <v>14</v>
      </c>
      <c r="E89" s="59">
        <v>1984</v>
      </c>
      <c r="F89" s="59" t="s">
        <v>41</v>
      </c>
      <c r="G89" s="50" t="str">
        <f>IF(F89="m",LOOKUP(E89,'04.kolo prezentácia'!$J$2:$J$8,'04.kolo prezentácia'!$I$2:$I$8),LOOKUP(E89,'04.kolo prezentácia'!$N$2:$N$4,'04.kolo prezentácia'!$M$2:$M$4))</f>
        <v>Muži B</v>
      </c>
    </row>
    <row r="90" spans="1:7" ht="18" customHeight="1" x14ac:dyDescent="0.25">
      <c r="A90" s="59">
        <v>158</v>
      </c>
      <c r="B90" s="60" t="s">
        <v>199</v>
      </c>
      <c r="C90" s="60" t="s">
        <v>239</v>
      </c>
      <c r="D90" s="60" t="s">
        <v>14</v>
      </c>
      <c r="E90" s="59">
        <v>1977</v>
      </c>
      <c r="F90" s="59" t="s">
        <v>41</v>
      </c>
      <c r="G90" s="50" t="str">
        <f>IF(F90="m",LOOKUP(E90,'04.kolo prezentácia'!$J$2:$J$8,'04.kolo prezentácia'!$I$2:$I$8),LOOKUP(E90,'04.kolo prezentácia'!$N$2:$N$4,'04.kolo prezentácia'!$M$2:$M$4))</f>
        <v>Muži C</v>
      </c>
    </row>
    <row r="91" spans="1:7" ht="18" customHeight="1" x14ac:dyDescent="0.25">
      <c r="A91" s="59">
        <v>159</v>
      </c>
      <c r="B91" s="60" t="s">
        <v>107</v>
      </c>
      <c r="C91" s="60" t="s">
        <v>240</v>
      </c>
      <c r="D91" s="60" t="s">
        <v>267</v>
      </c>
      <c r="E91" s="59">
        <v>1979</v>
      </c>
      <c r="F91" s="59" t="s">
        <v>42</v>
      </c>
      <c r="G91" s="50" t="str">
        <f>IF(F91="m",LOOKUP(E91,'04.kolo prezentácia'!$J$2:$J$8,'04.kolo prezentácia'!$I$2:$I$8),LOOKUP(E91,'04.kolo prezentácia'!$N$2:$N$4,'04.kolo prezentácia'!$M$2:$M$4))</f>
        <v>Ženy B</v>
      </c>
    </row>
    <row r="92" spans="1:7" ht="18" customHeight="1" x14ac:dyDescent="0.25">
      <c r="A92" s="59">
        <v>160</v>
      </c>
      <c r="B92" s="60" t="s">
        <v>204</v>
      </c>
      <c r="C92" s="60" t="s">
        <v>241</v>
      </c>
      <c r="D92" s="60" t="s">
        <v>94</v>
      </c>
      <c r="E92" s="59">
        <v>1987</v>
      </c>
      <c r="F92" s="59" t="s">
        <v>42</v>
      </c>
      <c r="G92" s="50" t="str">
        <f>IF(F92="m",LOOKUP(E92,'04.kolo prezentácia'!$J$2:$J$8,'04.kolo prezentácia'!$I$2:$I$8),LOOKUP(E92,'04.kolo prezentácia'!$N$2:$N$4,'04.kolo prezentácia'!$M$2:$M$4))</f>
        <v>Ženy A</v>
      </c>
    </row>
    <row r="93" spans="1:7" ht="18" customHeight="1" x14ac:dyDescent="0.25">
      <c r="A93" s="59">
        <v>93</v>
      </c>
      <c r="B93" s="60" t="s">
        <v>28</v>
      </c>
      <c r="C93" s="60" t="s">
        <v>242</v>
      </c>
      <c r="D93" s="60" t="s">
        <v>78</v>
      </c>
      <c r="E93" s="59">
        <v>1977</v>
      </c>
      <c r="F93" s="59" t="s">
        <v>41</v>
      </c>
      <c r="G93" s="50" t="str">
        <f>IF(F93="m",LOOKUP(E93,'04.kolo prezentácia'!$J$2:$J$8,'04.kolo prezentácia'!$I$2:$I$8),LOOKUP(E93,'04.kolo prezentácia'!$N$2:$N$4,'04.kolo prezentácia'!$M$2:$M$4))</f>
        <v>Muži C</v>
      </c>
    </row>
    <row r="94" spans="1:7" ht="18" customHeight="1" x14ac:dyDescent="0.25">
      <c r="A94" s="59">
        <v>29</v>
      </c>
      <c r="B94" s="60" t="s">
        <v>81</v>
      </c>
      <c r="C94" s="60" t="s">
        <v>243</v>
      </c>
      <c r="D94" s="60" t="s">
        <v>24</v>
      </c>
      <c r="E94" s="59">
        <v>1976</v>
      </c>
      <c r="F94" s="59" t="s">
        <v>41</v>
      </c>
      <c r="G94" s="50" t="str">
        <f>IF(F94="m",LOOKUP(E94,'04.kolo prezentácia'!$J$2:$J$8,'04.kolo prezentácia'!$I$2:$I$8),LOOKUP(E94,'04.kolo prezentácia'!$N$2:$N$4,'04.kolo prezentácia'!$M$2:$M$4))</f>
        <v>Muži C</v>
      </c>
    </row>
    <row r="95" spans="1:7" ht="18" customHeight="1" x14ac:dyDescent="0.25">
      <c r="A95" s="59">
        <v>161</v>
      </c>
      <c r="B95" s="60" t="s">
        <v>84</v>
      </c>
      <c r="C95" s="60" t="s">
        <v>244</v>
      </c>
      <c r="D95" s="60" t="s">
        <v>268</v>
      </c>
      <c r="E95" s="59">
        <v>1978</v>
      </c>
      <c r="F95" s="59" t="s">
        <v>41</v>
      </c>
      <c r="G95" s="50" t="str">
        <f>IF(F95="m",LOOKUP(E95,'04.kolo prezentácia'!$J$2:$J$8,'04.kolo prezentácia'!$I$2:$I$8),LOOKUP(E95,'04.kolo prezentácia'!$N$2:$N$4,'04.kolo prezentácia'!$M$2:$M$4))</f>
        <v>Muži B</v>
      </c>
    </row>
    <row r="96" spans="1:7" ht="18" customHeight="1" x14ac:dyDescent="0.25">
      <c r="A96" s="59">
        <v>74</v>
      </c>
      <c r="B96" s="60" t="s">
        <v>113</v>
      </c>
      <c r="C96" s="60" t="s">
        <v>245</v>
      </c>
      <c r="D96" s="60" t="s">
        <v>78</v>
      </c>
      <c r="E96" s="59">
        <v>1964</v>
      </c>
      <c r="F96" s="59" t="s">
        <v>41</v>
      </c>
      <c r="G96" s="50" t="str">
        <f>IF(F96="m",LOOKUP(E96,'04.kolo prezentácia'!$J$2:$J$8,'04.kolo prezentácia'!$I$2:$I$8),LOOKUP(E96,'04.kolo prezentácia'!$N$2:$N$4,'04.kolo prezentácia'!$M$2:$M$4))</f>
        <v>Muži D</v>
      </c>
    </row>
    <row r="97" spans="1:7" ht="18" customHeight="1" x14ac:dyDescent="0.25">
      <c r="A97" s="59">
        <v>163</v>
      </c>
      <c r="B97" s="60" t="s">
        <v>205</v>
      </c>
      <c r="C97" s="60" t="s">
        <v>246</v>
      </c>
      <c r="D97" s="60" t="s">
        <v>269</v>
      </c>
      <c r="E97" s="59">
        <v>1977</v>
      </c>
      <c r="F97" s="59" t="s">
        <v>42</v>
      </c>
      <c r="G97" s="50" t="str">
        <f>IF(F97="m",LOOKUP(E97,'04.kolo prezentácia'!$J$2:$J$8,'04.kolo prezentácia'!$I$2:$I$8),LOOKUP(E97,'04.kolo prezentácia'!$N$2:$N$4,'04.kolo prezentácia'!$M$2:$M$4))</f>
        <v>Ženy B</v>
      </c>
    </row>
    <row r="98" spans="1:7" ht="18" customHeight="1" x14ac:dyDescent="0.25">
      <c r="A98" s="59">
        <v>28</v>
      </c>
      <c r="B98" s="60" t="s">
        <v>25</v>
      </c>
      <c r="C98" s="60" t="s">
        <v>247</v>
      </c>
      <c r="D98" s="60" t="s">
        <v>264</v>
      </c>
      <c r="E98" s="59">
        <v>1985</v>
      </c>
      <c r="F98" s="59" t="s">
        <v>41</v>
      </c>
      <c r="G98" s="50" t="str">
        <f>IF(F98="m",LOOKUP(E98,'04.kolo prezentácia'!$J$2:$J$8,'04.kolo prezentácia'!$I$2:$I$8),LOOKUP(E98,'04.kolo prezentácia'!$N$2:$N$4,'04.kolo prezentácia'!$M$2:$M$4))</f>
        <v>Muži B</v>
      </c>
    </row>
    <row r="99" spans="1:7" ht="18" customHeight="1" x14ac:dyDescent="0.25">
      <c r="A99" s="59">
        <v>164</v>
      </c>
      <c r="B99" s="60" t="s">
        <v>206</v>
      </c>
      <c r="C99" s="60" t="s">
        <v>248</v>
      </c>
      <c r="D99" s="60" t="s">
        <v>264</v>
      </c>
      <c r="E99" s="59">
        <v>1990</v>
      </c>
      <c r="F99" s="59" t="s">
        <v>42</v>
      </c>
      <c r="G99" s="50" t="str">
        <f>IF(F99="m",LOOKUP(E99,'04.kolo prezentácia'!$J$2:$J$8,'04.kolo prezentácia'!$I$2:$I$8),LOOKUP(E99,'04.kolo prezentácia'!$N$2:$N$4,'04.kolo prezentácia'!$M$2:$M$4))</f>
        <v>Ženy A</v>
      </c>
    </row>
    <row r="100" spans="1:7" ht="18" customHeight="1" x14ac:dyDescent="0.25">
      <c r="A100" s="59">
        <v>165</v>
      </c>
      <c r="B100" s="60" t="s">
        <v>207</v>
      </c>
      <c r="C100" s="60" t="s">
        <v>249</v>
      </c>
      <c r="D100" s="60" t="s">
        <v>264</v>
      </c>
      <c r="E100" s="59">
        <v>1986</v>
      </c>
      <c r="F100" s="59" t="s">
        <v>41</v>
      </c>
      <c r="G100" s="50" t="str">
        <f>IF(F100="m",LOOKUP(E100,'04.kolo prezentácia'!$J$2:$J$8,'04.kolo prezentácia'!$I$2:$I$8),LOOKUP(E100,'04.kolo prezentácia'!$N$2:$N$4,'04.kolo prezentácia'!$M$2:$M$4))</f>
        <v>Muži B</v>
      </c>
    </row>
    <row r="101" spans="1:7" ht="18" customHeight="1" x14ac:dyDescent="0.25">
      <c r="A101" s="59">
        <v>166</v>
      </c>
      <c r="B101" s="60" t="s">
        <v>179</v>
      </c>
      <c r="C101" s="60" t="s">
        <v>250</v>
      </c>
      <c r="D101" s="60" t="s">
        <v>270</v>
      </c>
      <c r="E101" s="59">
        <v>1981</v>
      </c>
      <c r="F101" s="59" t="s">
        <v>41</v>
      </c>
      <c r="G101" s="50" t="str">
        <f>IF(F101="m",LOOKUP(E101,'04.kolo prezentácia'!$J$2:$J$8,'04.kolo prezentácia'!$I$2:$I$8),LOOKUP(E101,'04.kolo prezentácia'!$N$2:$N$4,'04.kolo prezentácia'!$M$2:$M$4))</f>
        <v>Muži B</v>
      </c>
    </row>
    <row r="102" spans="1:7" ht="18" customHeight="1" x14ac:dyDescent="0.25">
      <c r="A102" s="59">
        <v>167</v>
      </c>
      <c r="B102" s="60" t="s">
        <v>85</v>
      </c>
      <c r="C102" s="60" t="s">
        <v>251</v>
      </c>
      <c r="D102" s="60" t="s">
        <v>271</v>
      </c>
      <c r="E102" s="59">
        <v>1979</v>
      </c>
      <c r="F102" s="59" t="s">
        <v>41</v>
      </c>
      <c r="G102" s="50" t="str">
        <f>IF(F102="m",LOOKUP(E102,'04.kolo prezentácia'!$J$2:$J$8,'04.kolo prezentácia'!$I$2:$I$8),LOOKUP(E102,'04.kolo prezentácia'!$N$2:$N$4,'04.kolo prezentácia'!$M$2:$M$4))</f>
        <v>Muži B</v>
      </c>
    </row>
    <row r="103" spans="1:7" ht="18" customHeight="1" x14ac:dyDescent="0.25">
      <c r="A103" s="59">
        <v>168</v>
      </c>
      <c r="B103" s="60" t="s">
        <v>208</v>
      </c>
      <c r="C103" s="60" t="s">
        <v>252</v>
      </c>
      <c r="D103" s="60" t="s">
        <v>14</v>
      </c>
      <c r="E103" s="59">
        <v>1987</v>
      </c>
      <c r="F103" s="59" t="s">
        <v>42</v>
      </c>
      <c r="G103" s="50" t="str">
        <f>IF(F103="m",LOOKUP(E103,'04.kolo prezentácia'!$J$2:$J$8,'04.kolo prezentácia'!$I$2:$I$8),LOOKUP(E103,'04.kolo prezentácia'!$N$2:$N$4,'04.kolo prezentácia'!$M$2:$M$4))</f>
        <v>Ženy A</v>
      </c>
    </row>
    <row r="104" spans="1:7" ht="18" customHeight="1" x14ac:dyDescent="0.25">
      <c r="A104" s="59">
        <v>169</v>
      </c>
      <c r="B104" s="60" t="s">
        <v>205</v>
      </c>
      <c r="C104" s="60" t="s">
        <v>253</v>
      </c>
      <c r="D104" s="60" t="s">
        <v>264</v>
      </c>
      <c r="E104" s="59">
        <v>1982</v>
      </c>
      <c r="F104" s="59" t="s">
        <v>42</v>
      </c>
      <c r="G104" s="50" t="str">
        <f>IF(F104="m",LOOKUP(E104,'04.kolo prezentácia'!$J$2:$J$8,'04.kolo prezentácia'!$I$2:$I$8),LOOKUP(E104,'04.kolo prezentácia'!$N$2:$N$4,'04.kolo prezentácia'!$M$2:$M$4))</f>
        <v>Ženy A</v>
      </c>
    </row>
    <row r="105" spans="1:7" ht="18" customHeight="1" x14ac:dyDescent="0.25">
      <c r="A105" s="59">
        <v>170</v>
      </c>
      <c r="B105" s="60" t="s">
        <v>209</v>
      </c>
      <c r="C105" s="60" t="s">
        <v>254</v>
      </c>
      <c r="D105" s="60" t="s">
        <v>264</v>
      </c>
      <c r="E105" s="59">
        <v>1979</v>
      </c>
      <c r="F105" s="59" t="s">
        <v>42</v>
      </c>
      <c r="G105" s="50" t="str">
        <f>IF(F105="m",LOOKUP(E105,'04.kolo prezentácia'!$J$2:$J$8,'04.kolo prezentácia'!$I$2:$I$8),LOOKUP(E105,'04.kolo prezentácia'!$N$2:$N$4,'04.kolo prezentácia'!$M$2:$M$4))</f>
        <v>Ženy B</v>
      </c>
    </row>
    <row r="106" spans="1:7" ht="18" customHeight="1" x14ac:dyDescent="0.25">
      <c r="A106" s="59">
        <v>171</v>
      </c>
      <c r="B106" s="60" t="s">
        <v>206</v>
      </c>
      <c r="C106" s="60" t="s">
        <v>255</v>
      </c>
      <c r="D106" s="60" t="s">
        <v>264</v>
      </c>
      <c r="E106" s="59">
        <v>1990</v>
      </c>
      <c r="F106" s="59" t="s">
        <v>42</v>
      </c>
      <c r="G106" s="50" t="str">
        <f>IF(F106="m",LOOKUP(E106,'04.kolo prezentácia'!$J$2:$J$8,'04.kolo prezentácia'!$I$2:$I$8),LOOKUP(E106,'04.kolo prezentácia'!$N$2:$N$4,'04.kolo prezentácia'!$M$2:$M$4))</f>
        <v>Ženy A</v>
      </c>
    </row>
    <row r="107" spans="1:7" ht="18" customHeight="1" x14ac:dyDescent="0.25">
      <c r="B107" s="60"/>
      <c r="C107" s="60"/>
      <c r="D107" s="60"/>
      <c r="E107" s="59"/>
      <c r="F107" s="59"/>
      <c r="G107" s="50"/>
    </row>
    <row r="108" spans="1:7" ht="18" customHeight="1" x14ac:dyDescent="0.25">
      <c r="B108" s="60"/>
      <c r="C108" s="60"/>
      <c r="D108" s="60"/>
      <c r="E108" s="59"/>
      <c r="F108" s="59"/>
      <c r="G108" s="50"/>
    </row>
    <row r="109" spans="1:7" ht="18" customHeight="1" x14ac:dyDescent="0.25">
      <c r="B109" s="60"/>
      <c r="C109" s="60"/>
      <c r="D109" s="60"/>
      <c r="E109" s="59"/>
      <c r="F109" s="59"/>
      <c r="G109" s="50"/>
    </row>
    <row r="110" spans="1:7" ht="18" customHeight="1" x14ac:dyDescent="0.25">
      <c r="B110" s="60"/>
      <c r="C110" s="60"/>
      <c r="D110" s="60"/>
      <c r="E110" s="59"/>
      <c r="F110" s="59"/>
      <c r="G110" s="50"/>
    </row>
    <row r="111" spans="1:7" ht="18" customHeight="1" x14ac:dyDescent="0.25">
      <c r="B111" s="60"/>
      <c r="C111" s="60"/>
      <c r="D111" s="60"/>
      <c r="E111" s="59"/>
      <c r="F111" s="59"/>
      <c r="G111" s="50"/>
    </row>
    <row r="112" spans="1:7" ht="18" customHeight="1" x14ac:dyDescent="0.25">
      <c r="A112" s="59"/>
      <c r="B112" s="60"/>
      <c r="C112" s="60"/>
      <c r="D112" s="60"/>
      <c r="E112" s="59"/>
      <c r="F112" s="59"/>
      <c r="G112" s="50"/>
    </row>
    <row r="113" spans="7:7" ht="18" customHeight="1" x14ac:dyDescent="0.25">
      <c r="G113" s="13"/>
    </row>
    <row r="114" spans="7:7" ht="18" customHeight="1" x14ac:dyDescent="0.25">
      <c r="G114" s="13"/>
    </row>
    <row r="115" spans="7:7" ht="18" customHeight="1" x14ac:dyDescent="0.25">
      <c r="G115" s="13"/>
    </row>
    <row r="116" spans="7:7" ht="18" customHeight="1" x14ac:dyDescent="0.25">
      <c r="G116" s="13"/>
    </row>
    <row r="117" spans="7:7" ht="18" customHeight="1" x14ac:dyDescent="0.25">
      <c r="G117" s="13"/>
    </row>
    <row r="118" spans="7:7" ht="18" customHeight="1" x14ac:dyDescent="0.25">
      <c r="G118" s="13"/>
    </row>
    <row r="119" spans="7:7" ht="18" customHeight="1" x14ac:dyDescent="0.25">
      <c r="G119" s="13"/>
    </row>
    <row r="120" spans="7:7" ht="18" customHeight="1" x14ac:dyDescent="0.25">
      <c r="G120" s="13"/>
    </row>
    <row r="121" spans="7:7" ht="18" customHeight="1" x14ac:dyDescent="0.25">
      <c r="G121" s="13"/>
    </row>
    <row r="122" spans="7:7" ht="18" customHeight="1" x14ac:dyDescent="0.25">
      <c r="G122" s="13"/>
    </row>
    <row r="123" spans="7:7" ht="18" customHeight="1" x14ac:dyDescent="0.25">
      <c r="G123" s="13"/>
    </row>
    <row r="124" spans="7:7" ht="18" customHeight="1" x14ac:dyDescent="0.25">
      <c r="G124" s="13"/>
    </row>
    <row r="125" spans="7:7" ht="18" customHeight="1" x14ac:dyDescent="0.25">
      <c r="G125" s="13"/>
    </row>
    <row r="126" spans="7:7" ht="18" customHeight="1" x14ac:dyDescent="0.25">
      <c r="G126" s="13"/>
    </row>
    <row r="127" spans="7:7" ht="18" customHeight="1" x14ac:dyDescent="0.25">
      <c r="G127" s="13"/>
    </row>
    <row r="128" spans="7:7" ht="18" customHeight="1" x14ac:dyDescent="0.25">
      <c r="G128" s="13"/>
    </row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</sheetData>
  <dataConsolidate/>
  <phoneticPr fontId="0" type="noConversion"/>
  <pageMargins left="0" right="0" top="0.39370078740157483" bottom="0.39370078740157483" header="0.31496062992125984" footer="0.31496062992125984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Normal="100" workbookViewId="0">
      <selection activeCell="B32" sqref="B32"/>
    </sheetView>
  </sheetViews>
  <sheetFormatPr defaultRowHeight="15" x14ac:dyDescent="0.25"/>
  <cols>
    <col min="1" max="1" width="20.28515625" style="20" bestFit="1" customWidth="1"/>
    <col min="2" max="2" width="16.5703125" style="10" bestFit="1" customWidth="1"/>
    <col min="3" max="3" width="13.42578125" style="24" bestFit="1" customWidth="1"/>
    <col min="6" max="6" width="53.85546875" bestFit="1" customWidth="1"/>
    <col min="8" max="8" width="16.5703125" bestFit="1" customWidth="1"/>
    <col min="9" max="9" width="30.28515625" style="1" bestFit="1" customWidth="1"/>
    <col min="10" max="10" width="19.140625" bestFit="1" customWidth="1"/>
    <col min="11" max="11" width="19.28515625" bestFit="1" customWidth="1"/>
  </cols>
  <sheetData>
    <row r="1" spans="1:11" s="17" customFormat="1" ht="42" x14ac:dyDescent="0.25">
      <c r="A1" s="16" t="s">
        <v>0</v>
      </c>
      <c r="B1" s="16" t="s">
        <v>21</v>
      </c>
      <c r="C1" s="23" t="s">
        <v>6</v>
      </c>
      <c r="F1" s="18" t="s">
        <v>27</v>
      </c>
      <c r="G1" s="18"/>
      <c r="H1" s="34" t="s">
        <v>39</v>
      </c>
      <c r="I1" s="34" t="s">
        <v>45</v>
      </c>
      <c r="J1" s="34" t="s">
        <v>43</v>
      </c>
      <c r="K1" s="34" t="s">
        <v>44</v>
      </c>
    </row>
    <row r="2" spans="1:11" x14ac:dyDescent="0.25">
      <c r="A2" s="1">
        <f>K2</f>
        <v>17</v>
      </c>
      <c r="B2" s="25" t="e">
        <f>VALUE(REPLACE(H2,1,5,""))</f>
        <v>#VALUE!</v>
      </c>
      <c r="C2" t="str">
        <f>REPLACE(J2,FIND(".",J2),1,",")</f>
        <v>00:29:55,98</v>
      </c>
      <c r="H2">
        <v>1</v>
      </c>
      <c r="I2" t="s">
        <v>471</v>
      </c>
      <c r="J2" t="s">
        <v>471</v>
      </c>
      <c r="K2">
        <v>17</v>
      </c>
    </row>
    <row r="3" spans="1:11" x14ac:dyDescent="0.25">
      <c r="A3" s="1">
        <f t="shared" ref="A3:A66" si="0">K3</f>
        <v>13</v>
      </c>
      <c r="B3" s="25" t="e">
        <f t="shared" ref="B3:B53" si="1">VALUE(REPLACE(H3,1,5,""))</f>
        <v>#VALUE!</v>
      </c>
      <c r="C3" t="str">
        <f t="shared" ref="C3:C66" si="2">REPLACE(J3,FIND(".",J3),1,",")</f>
        <v>00:31:03,43</v>
      </c>
      <c r="H3">
        <v>2</v>
      </c>
      <c r="I3" t="s">
        <v>469</v>
      </c>
      <c r="J3" t="s">
        <v>470</v>
      </c>
      <c r="K3">
        <v>13</v>
      </c>
    </row>
    <row r="4" spans="1:11" x14ac:dyDescent="0.25">
      <c r="A4" s="1">
        <f t="shared" si="0"/>
        <v>32</v>
      </c>
      <c r="B4" s="25" t="e">
        <f t="shared" si="1"/>
        <v>#VALUE!</v>
      </c>
      <c r="C4" t="str">
        <f t="shared" si="2"/>
        <v>00:31:42,76</v>
      </c>
      <c r="H4">
        <v>3</v>
      </c>
      <c r="I4" t="s">
        <v>467</v>
      </c>
      <c r="J4" t="s">
        <v>468</v>
      </c>
      <c r="K4">
        <v>32</v>
      </c>
    </row>
    <row r="5" spans="1:11" x14ac:dyDescent="0.25">
      <c r="A5" s="1">
        <f t="shared" si="0"/>
        <v>132</v>
      </c>
      <c r="B5" s="25" t="e">
        <f t="shared" si="1"/>
        <v>#VALUE!</v>
      </c>
      <c r="C5" t="str">
        <f t="shared" si="2"/>
        <v>00:32:21,96</v>
      </c>
      <c r="H5">
        <v>4</v>
      </c>
      <c r="I5" t="s">
        <v>465</v>
      </c>
      <c r="J5" t="s">
        <v>466</v>
      </c>
      <c r="K5">
        <v>132</v>
      </c>
    </row>
    <row r="6" spans="1:11" x14ac:dyDescent="0.25">
      <c r="A6" s="1">
        <f t="shared" si="0"/>
        <v>1</v>
      </c>
      <c r="B6" s="25" t="e">
        <f t="shared" si="1"/>
        <v>#VALUE!</v>
      </c>
      <c r="C6" t="str">
        <f t="shared" si="2"/>
        <v>00:32:29,54</v>
      </c>
      <c r="H6">
        <v>5</v>
      </c>
      <c r="I6" t="s">
        <v>364</v>
      </c>
      <c r="J6" t="s">
        <v>464</v>
      </c>
      <c r="K6">
        <v>1</v>
      </c>
    </row>
    <row r="7" spans="1:11" x14ac:dyDescent="0.25">
      <c r="A7" s="1">
        <f t="shared" si="0"/>
        <v>139</v>
      </c>
      <c r="B7" s="25" t="e">
        <f t="shared" si="1"/>
        <v>#VALUE!</v>
      </c>
      <c r="C7" t="str">
        <f t="shared" si="2"/>
        <v>00:32:33,01</v>
      </c>
      <c r="H7">
        <v>6</v>
      </c>
      <c r="I7" t="s">
        <v>462</v>
      </c>
      <c r="J7" t="s">
        <v>463</v>
      </c>
      <c r="K7">
        <v>139</v>
      </c>
    </row>
    <row r="8" spans="1:11" x14ac:dyDescent="0.25">
      <c r="A8" s="1">
        <f t="shared" si="0"/>
        <v>19</v>
      </c>
      <c r="B8" s="25" t="e">
        <f t="shared" si="1"/>
        <v>#VALUE!</v>
      </c>
      <c r="C8" t="str">
        <f t="shared" si="2"/>
        <v>00:33:28,00</v>
      </c>
      <c r="H8">
        <v>7</v>
      </c>
      <c r="I8" t="s">
        <v>460</v>
      </c>
      <c r="J8" t="s">
        <v>461</v>
      </c>
      <c r="K8">
        <v>19</v>
      </c>
    </row>
    <row r="9" spans="1:11" x14ac:dyDescent="0.25">
      <c r="A9" s="1">
        <f t="shared" si="0"/>
        <v>25</v>
      </c>
      <c r="B9" s="25" t="e">
        <f t="shared" si="1"/>
        <v>#VALUE!</v>
      </c>
      <c r="C9" t="str">
        <f t="shared" si="2"/>
        <v>00:33:42,29</v>
      </c>
      <c r="H9">
        <v>8</v>
      </c>
      <c r="I9" t="s">
        <v>458</v>
      </c>
      <c r="J9" t="s">
        <v>459</v>
      </c>
      <c r="K9">
        <v>25</v>
      </c>
    </row>
    <row r="10" spans="1:11" x14ac:dyDescent="0.25">
      <c r="A10" s="1">
        <f t="shared" si="0"/>
        <v>151</v>
      </c>
      <c r="B10" s="25" t="e">
        <f t="shared" si="1"/>
        <v>#VALUE!</v>
      </c>
      <c r="C10" t="str">
        <f t="shared" si="2"/>
        <v>00:33:45,93</v>
      </c>
      <c r="H10">
        <v>9</v>
      </c>
      <c r="I10" t="s">
        <v>456</v>
      </c>
      <c r="J10" t="s">
        <v>457</v>
      </c>
      <c r="K10">
        <v>151</v>
      </c>
    </row>
    <row r="11" spans="1:11" x14ac:dyDescent="0.25">
      <c r="A11" s="1">
        <f t="shared" si="0"/>
        <v>154</v>
      </c>
      <c r="B11" s="25" t="e">
        <f t="shared" si="1"/>
        <v>#VALUE!</v>
      </c>
      <c r="C11" t="str">
        <f t="shared" si="2"/>
        <v>00:34:11,12</v>
      </c>
      <c r="H11">
        <v>10</v>
      </c>
      <c r="I11" t="s">
        <v>454</v>
      </c>
      <c r="J11" t="s">
        <v>455</v>
      </c>
      <c r="K11">
        <v>154</v>
      </c>
    </row>
    <row r="12" spans="1:11" x14ac:dyDescent="0.25">
      <c r="A12" s="1">
        <f t="shared" si="0"/>
        <v>142</v>
      </c>
      <c r="B12" s="25" t="e">
        <f t="shared" si="1"/>
        <v>#VALUE!</v>
      </c>
      <c r="C12" t="str">
        <f t="shared" si="2"/>
        <v>00:34:20,08</v>
      </c>
      <c r="H12">
        <v>11</v>
      </c>
      <c r="I12" t="s">
        <v>452</v>
      </c>
      <c r="J12" t="s">
        <v>453</v>
      </c>
      <c r="K12">
        <v>142</v>
      </c>
    </row>
    <row r="13" spans="1:11" x14ac:dyDescent="0.25">
      <c r="A13" s="1">
        <f t="shared" si="0"/>
        <v>2</v>
      </c>
      <c r="B13" s="25" t="e">
        <f t="shared" si="1"/>
        <v>#VALUE!</v>
      </c>
      <c r="C13" t="str">
        <f t="shared" si="2"/>
        <v>00:34:21,45</v>
      </c>
      <c r="H13">
        <v>12</v>
      </c>
      <c r="I13" t="s">
        <v>362</v>
      </c>
      <c r="J13" t="s">
        <v>451</v>
      </c>
      <c r="K13">
        <v>2</v>
      </c>
    </row>
    <row r="14" spans="1:11" x14ac:dyDescent="0.25">
      <c r="A14" s="1">
        <f t="shared" si="0"/>
        <v>116</v>
      </c>
      <c r="B14" s="25" t="e">
        <f t="shared" si="1"/>
        <v>#VALUE!</v>
      </c>
      <c r="C14" t="str">
        <f t="shared" si="2"/>
        <v>00:34:30,95</v>
      </c>
      <c r="H14">
        <v>13</v>
      </c>
      <c r="I14" t="s">
        <v>132</v>
      </c>
      <c r="J14" t="s">
        <v>450</v>
      </c>
      <c r="K14">
        <v>116</v>
      </c>
    </row>
    <row r="15" spans="1:11" x14ac:dyDescent="0.25">
      <c r="A15" s="1">
        <f t="shared" si="0"/>
        <v>21</v>
      </c>
      <c r="B15" s="25" t="e">
        <f t="shared" si="1"/>
        <v>#VALUE!</v>
      </c>
      <c r="C15" t="str">
        <f t="shared" si="2"/>
        <v>00:34:38,58</v>
      </c>
      <c r="H15">
        <v>14</v>
      </c>
      <c r="I15" t="s">
        <v>448</v>
      </c>
      <c r="J15" t="s">
        <v>449</v>
      </c>
      <c r="K15">
        <v>21</v>
      </c>
    </row>
    <row r="16" spans="1:11" x14ac:dyDescent="0.25">
      <c r="A16" s="1">
        <f t="shared" si="0"/>
        <v>147</v>
      </c>
      <c r="B16" s="25" t="e">
        <f t="shared" si="1"/>
        <v>#VALUE!</v>
      </c>
      <c r="C16" t="str">
        <f t="shared" si="2"/>
        <v>00:35:08,55</v>
      </c>
      <c r="H16">
        <v>15</v>
      </c>
      <c r="I16" t="s">
        <v>446</v>
      </c>
      <c r="J16" t="s">
        <v>447</v>
      </c>
      <c r="K16">
        <v>147</v>
      </c>
    </row>
    <row r="17" spans="1:11" x14ac:dyDescent="0.25">
      <c r="A17" s="1">
        <f t="shared" si="0"/>
        <v>144</v>
      </c>
      <c r="B17" s="25" t="e">
        <f t="shared" si="1"/>
        <v>#VALUE!</v>
      </c>
      <c r="C17" t="str">
        <f t="shared" si="2"/>
        <v>00:35:14,54</v>
      </c>
      <c r="H17">
        <v>16</v>
      </c>
      <c r="I17" t="s">
        <v>444</v>
      </c>
      <c r="J17" t="s">
        <v>445</v>
      </c>
      <c r="K17">
        <v>144</v>
      </c>
    </row>
    <row r="18" spans="1:11" x14ac:dyDescent="0.25">
      <c r="A18" s="1">
        <f t="shared" si="0"/>
        <v>133</v>
      </c>
      <c r="B18" s="25" t="e">
        <f t="shared" si="1"/>
        <v>#VALUE!</v>
      </c>
      <c r="C18" t="str">
        <f t="shared" si="2"/>
        <v>00:35:32,92</v>
      </c>
      <c r="H18">
        <v>17</v>
      </c>
      <c r="I18" t="s">
        <v>442</v>
      </c>
      <c r="J18" t="s">
        <v>443</v>
      </c>
      <c r="K18">
        <v>133</v>
      </c>
    </row>
    <row r="19" spans="1:11" x14ac:dyDescent="0.25">
      <c r="A19" s="1">
        <f t="shared" si="0"/>
        <v>29</v>
      </c>
      <c r="B19" s="25" t="e">
        <f t="shared" si="1"/>
        <v>#VALUE!</v>
      </c>
      <c r="C19" t="str">
        <f t="shared" si="2"/>
        <v>00:36:00,31</v>
      </c>
      <c r="H19">
        <v>18</v>
      </c>
      <c r="I19" t="s">
        <v>440</v>
      </c>
      <c r="J19" t="s">
        <v>441</v>
      </c>
      <c r="K19">
        <v>29</v>
      </c>
    </row>
    <row r="20" spans="1:11" x14ac:dyDescent="0.25">
      <c r="A20" s="1">
        <f t="shared" si="0"/>
        <v>111</v>
      </c>
      <c r="B20" s="25" t="e">
        <f t="shared" si="1"/>
        <v>#VALUE!</v>
      </c>
      <c r="C20" t="str">
        <f t="shared" si="2"/>
        <v>00:36:17,37</v>
      </c>
      <c r="H20">
        <v>19</v>
      </c>
      <c r="I20" t="s">
        <v>276</v>
      </c>
      <c r="J20" t="s">
        <v>439</v>
      </c>
      <c r="K20">
        <v>111</v>
      </c>
    </row>
    <row r="21" spans="1:11" x14ac:dyDescent="0.25">
      <c r="A21" s="1">
        <f t="shared" si="0"/>
        <v>126</v>
      </c>
      <c r="B21" s="25" t="e">
        <f t="shared" si="1"/>
        <v>#VALUE!</v>
      </c>
      <c r="C21" t="str">
        <f t="shared" si="2"/>
        <v>00:36:53,48</v>
      </c>
      <c r="H21">
        <v>20</v>
      </c>
      <c r="I21" t="s">
        <v>437</v>
      </c>
      <c r="J21" t="s">
        <v>438</v>
      </c>
      <c r="K21">
        <v>126</v>
      </c>
    </row>
    <row r="22" spans="1:11" x14ac:dyDescent="0.25">
      <c r="A22" s="1">
        <f t="shared" si="0"/>
        <v>5</v>
      </c>
      <c r="B22" s="25" t="e">
        <f t="shared" si="1"/>
        <v>#VALUE!</v>
      </c>
      <c r="C22" t="str">
        <f t="shared" si="2"/>
        <v>00:36:53,80</v>
      </c>
      <c r="H22">
        <v>21</v>
      </c>
      <c r="I22" t="s">
        <v>135</v>
      </c>
      <c r="J22" t="s">
        <v>436</v>
      </c>
      <c r="K22">
        <v>5</v>
      </c>
    </row>
    <row r="23" spans="1:11" x14ac:dyDescent="0.25">
      <c r="A23" s="1">
        <f t="shared" si="0"/>
        <v>137</v>
      </c>
      <c r="B23" s="25" t="e">
        <f t="shared" si="1"/>
        <v>#VALUE!</v>
      </c>
      <c r="C23" t="str">
        <f t="shared" si="2"/>
        <v>00:36:54,59</v>
      </c>
      <c r="H23">
        <v>22</v>
      </c>
      <c r="I23" t="s">
        <v>434</v>
      </c>
      <c r="J23" t="s">
        <v>435</v>
      </c>
      <c r="K23">
        <v>137</v>
      </c>
    </row>
    <row r="24" spans="1:11" x14ac:dyDescent="0.25">
      <c r="A24" s="1">
        <f t="shared" si="0"/>
        <v>143</v>
      </c>
      <c r="B24" s="25" t="e">
        <f t="shared" si="1"/>
        <v>#VALUE!</v>
      </c>
      <c r="C24" t="str">
        <f t="shared" si="2"/>
        <v>00:37:09,92</v>
      </c>
      <c r="H24">
        <v>23</v>
      </c>
      <c r="I24" t="s">
        <v>432</v>
      </c>
      <c r="J24" t="s">
        <v>433</v>
      </c>
      <c r="K24">
        <v>143</v>
      </c>
    </row>
    <row r="25" spans="1:11" x14ac:dyDescent="0.25">
      <c r="A25" s="1">
        <f t="shared" si="0"/>
        <v>43</v>
      </c>
      <c r="B25" s="25" t="e">
        <f t="shared" si="1"/>
        <v>#VALUE!</v>
      </c>
      <c r="C25" t="str">
        <f t="shared" si="2"/>
        <v>00:37:22,17</v>
      </c>
      <c r="H25">
        <v>24</v>
      </c>
      <c r="I25" t="s">
        <v>430</v>
      </c>
      <c r="J25" t="s">
        <v>431</v>
      </c>
      <c r="K25">
        <v>43</v>
      </c>
    </row>
    <row r="26" spans="1:11" x14ac:dyDescent="0.25">
      <c r="A26" s="1">
        <f t="shared" si="0"/>
        <v>8</v>
      </c>
      <c r="B26" s="25" t="e">
        <f t="shared" si="1"/>
        <v>#VALUE!</v>
      </c>
      <c r="C26" t="str">
        <f t="shared" si="2"/>
        <v>00:37:25,68</v>
      </c>
      <c r="H26">
        <v>25</v>
      </c>
      <c r="I26" t="s">
        <v>428</v>
      </c>
      <c r="J26" t="s">
        <v>429</v>
      </c>
      <c r="K26">
        <v>8</v>
      </c>
    </row>
    <row r="27" spans="1:11" x14ac:dyDescent="0.25">
      <c r="A27" s="1">
        <f t="shared" si="0"/>
        <v>10</v>
      </c>
      <c r="B27" s="25" t="e">
        <f t="shared" si="1"/>
        <v>#VALUE!</v>
      </c>
      <c r="C27" t="str">
        <f t="shared" si="2"/>
        <v>00:37:30,39</v>
      </c>
      <c r="H27">
        <v>26</v>
      </c>
      <c r="I27" t="s">
        <v>426</v>
      </c>
      <c r="J27" t="s">
        <v>427</v>
      </c>
      <c r="K27">
        <v>10</v>
      </c>
    </row>
    <row r="28" spans="1:11" x14ac:dyDescent="0.25">
      <c r="A28" s="1">
        <f t="shared" si="0"/>
        <v>166</v>
      </c>
      <c r="B28" s="25" t="e">
        <f t="shared" si="1"/>
        <v>#VALUE!</v>
      </c>
      <c r="C28" t="str">
        <f t="shared" si="2"/>
        <v>00:37:41,61</v>
      </c>
      <c r="H28">
        <v>27</v>
      </c>
      <c r="I28" t="s">
        <v>424</v>
      </c>
      <c r="J28" t="s">
        <v>425</v>
      </c>
      <c r="K28">
        <v>166</v>
      </c>
    </row>
    <row r="29" spans="1:11" x14ac:dyDescent="0.25">
      <c r="A29" s="1">
        <f t="shared" si="0"/>
        <v>165</v>
      </c>
      <c r="B29" s="25" t="e">
        <f t="shared" si="1"/>
        <v>#VALUE!</v>
      </c>
      <c r="C29" t="str">
        <f t="shared" si="2"/>
        <v>00:37:57,70</v>
      </c>
      <c r="H29">
        <v>28</v>
      </c>
      <c r="I29" t="s">
        <v>422</v>
      </c>
      <c r="J29" t="s">
        <v>423</v>
      </c>
      <c r="K29">
        <v>165</v>
      </c>
    </row>
    <row r="30" spans="1:11" x14ac:dyDescent="0.25">
      <c r="A30" s="1">
        <f t="shared" si="0"/>
        <v>84</v>
      </c>
      <c r="B30" s="25" t="e">
        <f t="shared" si="1"/>
        <v>#VALUE!</v>
      </c>
      <c r="C30" t="str">
        <f t="shared" si="2"/>
        <v>00:37:59,14</v>
      </c>
      <c r="H30">
        <v>29</v>
      </c>
      <c r="I30" t="s">
        <v>420</v>
      </c>
      <c r="J30" t="s">
        <v>421</v>
      </c>
      <c r="K30">
        <v>84</v>
      </c>
    </row>
    <row r="31" spans="1:11" x14ac:dyDescent="0.25">
      <c r="A31" s="1">
        <f t="shared" si="0"/>
        <v>53</v>
      </c>
      <c r="B31" s="25" t="e">
        <f t="shared" si="1"/>
        <v>#VALUE!</v>
      </c>
      <c r="C31" t="str">
        <f t="shared" si="2"/>
        <v>00:37:59,40</v>
      </c>
      <c r="H31">
        <v>30</v>
      </c>
      <c r="I31" t="s">
        <v>418</v>
      </c>
      <c r="J31" t="s">
        <v>419</v>
      </c>
      <c r="K31">
        <v>53</v>
      </c>
    </row>
    <row r="32" spans="1:11" x14ac:dyDescent="0.25">
      <c r="A32" s="1">
        <f t="shared" si="0"/>
        <v>155</v>
      </c>
      <c r="B32" s="25" t="e">
        <f t="shared" si="1"/>
        <v>#VALUE!</v>
      </c>
      <c r="C32" t="str">
        <f t="shared" si="2"/>
        <v>00:38:00,03</v>
      </c>
      <c r="H32">
        <v>31</v>
      </c>
      <c r="I32" t="s">
        <v>416</v>
      </c>
      <c r="J32" t="s">
        <v>417</v>
      </c>
      <c r="K32">
        <v>155</v>
      </c>
    </row>
    <row r="33" spans="1:11" x14ac:dyDescent="0.25">
      <c r="A33" s="1">
        <f t="shared" si="0"/>
        <v>118</v>
      </c>
      <c r="B33" s="25" t="e">
        <f t="shared" si="1"/>
        <v>#VALUE!</v>
      </c>
      <c r="C33" t="str">
        <f t="shared" si="2"/>
        <v>00:38:21,15</v>
      </c>
      <c r="H33">
        <v>32</v>
      </c>
      <c r="I33" t="s">
        <v>414</v>
      </c>
      <c r="J33" t="s">
        <v>415</v>
      </c>
      <c r="K33">
        <v>118</v>
      </c>
    </row>
    <row r="34" spans="1:11" x14ac:dyDescent="0.25">
      <c r="A34" s="1">
        <f t="shared" si="0"/>
        <v>162</v>
      </c>
      <c r="B34" s="25" t="e">
        <f t="shared" si="1"/>
        <v>#VALUE!</v>
      </c>
      <c r="C34" t="str">
        <f t="shared" si="2"/>
        <v>00:38:27,73</v>
      </c>
      <c r="H34">
        <v>33</v>
      </c>
      <c r="I34" t="s">
        <v>412</v>
      </c>
      <c r="J34" t="s">
        <v>413</v>
      </c>
      <c r="K34">
        <v>162</v>
      </c>
    </row>
    <row r="35" spans="1:11" x14ac:dyDescent="0.25">
      <c r="A35" s="1">
        <f t="shared" si="0"/>
        <v>93</v>
      </c>
      <c r="B35" s="25" t="e">
        <f t="shared" si="1"/>
        <v>#VALUE!</v>
      </c>
      <c r="C35" t="str">
        <f t="shared" si="2"/>
        <v>00:38:28,09</v>
      </c>
      <c r="H35">
        <v>34</v>
      </c>
      <c r="I35" t="s">
        <v>410</v>
      </c>
      <c r="J35" t="s">
        <v>411</v>
      </c>
      <c r="K35">
        <v>93</v>
      </c>
    </row>
    <row r="36" spans="1:11" x14ac:dyDescent="0.25">
      <c r="A36" s="1">
        <f t="shared" si="0"/>
        <v>20</v>
      </c>
      <c r="B36" s="25" t="e">
        <f t="shared" si="1"/>
        <v>#VALUE!</v>
      </c>
      <c r="C36" t="str">
        <f t="shared" si="2"/>
        <v>00:38:46,73</v>
      </c>
      <c r="H36">
        <v>35</v>
      </c>
      <c r="I36" t="s">
        <v>408</v>
      </c>
      <c r="J36" t="s">
        <v>409</v>
      </c>
      <c r="K36">
        <v>20</v>
      </c>
    </row>
    <row r="37" spans="1:11" x14ac:dyDescent="0.25">
      <c r="A37" s="1">
        <f t="shared" si="0"/>
        <v>145</v>
      </c>
      <c r="B37" s="25" t="e">
        <f t="shared" si="1"/>
        <v>#VALUE!</v>
      </c>
      <c r="C37" t="str">
        <f t="shared" si="2"/>
        <v>00:38:51,24</v>
      </c>
      <c r="H37">
        <v>36</v>
      </c>
      <c r="I37" t="s">
        <v>406</v>
      </c>
      <c r="J37" t="s">
        <v>407</v>
      </c>
      <c r="K37">
        <v>145</v>
      </c>
    </row>
    <row r="38" spans="1:11" x14ac:dyDescent="0.25">
      <c r="A38" s="1">
        <f t="shared" si="0"/>
        <v>46</v>
      </c>
      <c r="B38" s="25" t="e">
        <f t="shared" si="1"/>
        <v>#VALUE!</v>
      </c>
      <c r="C38" t="str">
        <f t="shared" si="2"/>
        <v>00:39:03,98</v>
      </c>
      <c r="H38">
        <v>37</v>
      </c>
      <c r="I38" t="s">
        <v>404</v>
      </c>
      <c r="J38" t="s">
        <v>405</v>
      </c>
      <c r="K38">
        <v>46</v>
      </c>
    </row>
    <row r="39" spans="1:11" x14ac:dyDescent="0.25">
      <c r="A39" s="1">
        <f t="shared" si="0"/>
        <v>77</v>
      </c>
      <c r="B39" s="25" t="e">
        <f t="shared" si="1"/>
        <v>#VALUE!</v>
      </c>
      <c r="C39" t="str">
        <f t="shared" si="2"/>
        <v>00:39:16,29</v>
      </c>
      <c r="H39">
        <v>38</v>
      </c>
      <c r="I39" t="s">
        <v>402</v>
      </c>
      <c r="J39" t="s">
        <v>403</v>
      </c>
      <c r="K39">
        <v>77</v>
      </c>
    </row>
    <row r="40" spans="1:11" x14ac:dyDescent="0.25">
      <c r="A40" s="1">
        <f t="shared" si="0"/>
        <v>28</v>
      </c>
      <c r="B40" s="25" t="e">
        <f t="shared" si="1"/>
        <v>#VALUE!</v>
      </c>
      <c r="C40" t="str">
        <f t="shared" si="2"/>
        <v>00:39:16,42</v>
      </c>
      <c r="H40">
        <v>39</v>
      </c>
      <c r="I40" t="s">
        <v>296</v>
      </c>
      <c r="J40" t="s">
        <v>401</v>
      </c>
      <c r="K40">
        <v>28</v>
      </c>
    </row>
    <row r="41" spans="1:11" x14ac:dyDescent="0.25">
      <c r="A41" s="1">
        <f t="shared" si="0"/>
        <v>100</v>
      </c>
      <c r="B41" s="25" t="e">
        <f t="shared" si="1"/>
        <v>#VALUE!</v>
      </c>
      <c r="C41" t="str">
        <f t="shared" si="2"/>
        <v>00:39:27,23</v>
      </c>
      <c r="H41">
        <v>40</v>
      </c>
      <c r="I41" t="s">
        <v>399</v>
      </c>
      <c r="J41" t="s">
        <v>400</v>
      </c>
      <c r="K41">
        <v>100</v>
      </c>
    </row>
    <row r="42" spans="1:11" x14ac:dyDescent="0.25">
      <c r="A42" s="1">
        <f t="shared" si="0"/>
        <v>160</v>
      </c>
      <c r="B42" s="25" t="e">
        <f t="shared" si="1"/>
        <v>#VALUE!</v>
      </c>
      <c r="C42" t="str">
        <f t="shared" si="2"/>
        <v>00:39:32,05</v>
      </c>
      <c r="H42">
        <v>41</v>
      </c>
      <c r="I42" t="s">
        <v>397</v>
      </c>
      <c r="J42" t="s">
        <v>398</v>
      </c>
      <c r="K42">
        <v>160</v>
      </c>
    </row>
    <row r="43" spans="1:11" x14ac:dyDescent="0.25">
      <c r="A43" s="1">
        <f t="shared" si="0"/>
        <v>131</v>
      </c>
      <c r="B43" s="25" t="e">
        <f t="shared" si="1"/>
        <v>#VALUE!</v>
      </c>
      <c r="C43" t="str">
        <f t="shared" si="2"/>
        <v>00:39:42,24</v>
      </c>
      <c r="H43">
        <v>42</v>
      </c>
      <c r="I43" t="s">
        <v>395</v>
      </c>
      <c r="J43" t="s">
        <v>396</v>
      </c>
      <c r="K43">
        <v>131</v>
      </c>
    </row>
    <row r="44" spans="1:11" x14ac:dyDescent="0.25">
      <c r="A44" s="1">
        <f t="shared" si="0"/>
        <v>34</v>
      </c>
      <c r="B44" s="25" t="e">
        <f t="shared" si="1"/>
        <v>#VALUE!</v>
      </c>
      <c r="C44" t="str">
        <f t="shared" si="2"/>
        <v>00:39:45,57</v>
      </c>
      <c r="H44">
        <v>43</v>
      </c>
      <c r="I44" t="s">
        <v>393</v>
      </c>
      <c r="J44" t="s">
        <v>394</v>
      </c>
      <c r="K44">
        <v>34</v>
      </c>
    </row>
    <row r="45" spans="1:11" x14ac:dyDescent="0.25">
      <c r="A45" s="1">
        <f t="shared" si="0"/>
        <v>90</v>
      </c>
      <c r="B45" s="25" t="e">
        <f t="shared" si="1"/>
        <v>#VALUE!</v>
      </c>
      <c r="C45" t="str">
        <f t="shared" si="2"/>
        <v>00:39:48,20</v>
      </c>
      <c r="H45">
        <v>44</v>
      </c>
      <c r="I45" t="s">
        <v>391</v>
      </c>
      <c r="J45" t="s">
        <v>392</v>
      </c>
      <c r="K45">
        <v>90</v>
      </c>
    </row>
    <row r="46" spans="1:11" x14ac:dyDescent="0.25">
      <c r="A46" s="1">
        <f t="shared" si="0"/>
        <v>54</v>
      </c>
      <c r="B46" s="25" t="e">
        <f t="shared" si="1"/>
        <v>#VALUE!</v>
      </c>
      <c r="C46" t="str">
        <f t="shared" si="2"/>
        <v>00:39:48,79</v>
      </c>
      <c r="H46">
        <v>45</v>
      </c>
      <c r="I46" t="s">
        <v>389</v>
      </c>
      <c r="J46" t="s">
        <v>390</v>
      </c>
      <c r="K46">
        <v>54</v>
      </c>
    </row>
    <row r="47" spans="1:11" x14ac:dyDescent="0.25">
      <c r="A47" s="1">
        <f t="shared" si="0"/>
        <v>98</v>
      </c>
      <c r="B47" s="25" t="e">
        <f t="shared" si="1"/>
        <v>#VALUE!</v>
      </c>
      <c r="C47" t="str">
        <f t="shared" si="2"/>
        <v>00:40:01,95</v>
      </c>
      <c r="H47">
        <v>46</v>
      </c>
      <c r="I47" t="s">
        <v>387</v>
      </c>
      <c r="J47" t="s">
        <v>388</v>
      </c>
      <c r="K47">
        <v>98</v>
      </c>
    </row>
    <row r="48" spans="1:11" x14ac:dyDescent="0.25">
      <c r="A48" s="1">
        <f t="shared" si="0"/>
        <v>158</v>
      </c>
      <c r="B48" s="25" t="e">
        <f t="shared" si="1"/>
        <v>#VALUE!</v>
      </c>
      <c r="C48" t="str">
        <f t="shared" si="2"/>
        <v>00:40:25,72</v>
      </c>
      <c r="H48">
        <v>47</v>
      </c>
      <c r="I48" t="s">
        <v>385</v>
      </c>
      <c r="J48" t="s">
        <v>386</v>
      </c>
      <c r="K48">
        <v>158</v>
      </c>
    </row>
    <row r="49" spans="1:11" x14ac:dyDescent="0.25">
      <c r="A49" s="1">
        <f t="shared" si="0"/>
        <v>62</v>
      </c>
      <c r="B49" s="25" t="e">
        <f t="shared" si="1"/>
        <v>#VALUE!</v>
      </c>
      <c r="C49" t="str">
        <f t="shared" si="2"/>
        <v>00:40:31,35</v>
      </c>
      <c r="H49">
        <v>48</v>
      </c>
      <c r="I49" t="s">
        <v>383</v>
      </c>
      <c r="J49" t="s">
        <v>384</v>
      </c>
      <c r="K49">
        <v>62</v>
      </c>
    </row>
    <row r="50" spans="1:11" x14ac:dyDescent="0.25">
      <c r="A50" s="1">
        <f t="shared" si="0"/>
        <v>138</v>
      </c>
      <c r="B50" s="25" t="e">
        <f t="shared" si="1"/>
        <v>#VALUE!</v>
      </c>
      <c r="C50" t="str">
        <f t="shared" si="2"/>
        <v>00:40:40,22</v>
      </c>
      <c r="H50">
        <v>49</v>
      </c>
      <c r="I50" t="s">
        <v>381</v>
      </c>
      <c r="J50" t="s">
        <v>382</v>
      </c>
      <c r="K50">
        <v>138</v>
      </c>
    </row>
    <row r="51" spans="1:11" x14ac:dyDescent="0.25">
      <c r="A51" s="1">
        <f t="shared" si="0"/>
        <v>12</v>
      </c>
      <c r="B51" s="25" t="e">
        <f t="shared" si="1"/>
        <v>#VALUE!</v>
      </c>
      <c r="C51" t="str">
        <f t="shared" si="2"/>
        <v>00:41:06,17</v>
      </c>
      <c r="H51">
        <v>50</v>
      </c>
      <c r="I51" t="s">
        <v>379</v>
      </c>
      <c r="J51" t="s">
        <v>380</v>
      </c>
      <c r="K51">
        <v>12</v>
      </c>
    </row>
    <row r="52" spans="1:11" x14ac:dyDescent="0.25">
      <c r="A52" s="1">
        <f t="shared" si="0"/>
        <v>89</v>
      </c>
      <c r="B52" s="25" t="e">
        <f t="shared" si="1"/>
        <v>#VALUE!</v>
      </c>
      <c r="C52" t="str">
        <f t="shared" si="2"/>
        <v>00:41:17,83</v>
      </c>
      <c r="H52">
        <v>51</v>
      </c>
      <c r="I52" t="s">
        <v>377</v>
      </c>
      <c r="J52" t="s">
        <v>378</v>
      </c>
      <c r="K52">
        <v>89</v>
      </c>
    </row>
    <row r="53" spans="1:11" x14ac:dyDescent="0.25">
      <c r="A53" s="1">
        <f t="shared" si="0"/>
        <v>74</v>
      </c>
      <c r="B53" s="25" t="e">
        <f t="shared" si="1"/>
        <v>#VALUE!</v>
      </c>
      <c r="C53" t="str">
        <f t="shared" si="2"/>
        <v>00:41:18,02</v>
      </c>
      <c r="H53">
        <v>52</v>
      </c>
      <c r="I53" t="s">
        <v>128</v>
      </c>
      <c r="J53" t="s">
        <v>376</v>
      </c>
      <c r="K53">
        <v>74</v>
      </c>
    </row>
    <row r="54" spans="1:11" x14ac:dyDescent="0.25">
      <c r="A54" s="1">
        <f t="shared" si="0"/>
        <v>164</v>
      </c>
      <c r="B54" s="25" t="e">
        <f>VALUE(REPLACE(H54,1,5,""))</f>
        <v>#VALUE!</v>
      </c>
      <c r="C54" t="str">
        <f t="shared" si="2"/>
        <v>00:41:28,74</v>
      </c>
      <c r="H54">
        <v>53</v>
      </c>
      <c r="I54" t="s">
        <v>374</v>
      </c>
      <c r="J54" t="s">
        <v>375</v>
      </c>
      <c r="K54">
        <v>164</v>
      </c>
    </row>
    <row r="55" spans="1:11" x14ac:dyDescent="0.25">
      <c r="A55" s="1">
        <f t="shared" si="0"/>
        <v>91</v>
      </c>
      <c r="B55" s="25" t="e">
        <f>VALUE(REPLACE(H55,1,5,""))</f>
        <v>#VALUE!</v>
      </c>
      <c r="C55" t="str">
        <f t="shared" si="2"/>
        <v>00:41:41,29</v>
      </c>
      <c r="H55">
        <v>54</v>
      </c>
      <c r="I55" t="s">
        <v>372</v>
      </c>
      <c r="J55" t="s">
        <v>373</v>
      </c>
      <c r="K55">
        <v>91</v>
      </c>
    </row>
    <row r="56" spans="1:11" x14ac:dyDescent="0.25">
      <c r="A56" s="1">
        <f t="shared" si="0"/>
        <v>76</v>
      </c>
      <c r="B56" s="25" t="e">
        <f>VALUE(REPLACE(H56,1,5,""))</f>
        <v>#VALUE!</v>
      </c>
      <c r="C56" t="str">
        <f t="shared" si="2"/>
        <v>00:42:13,48</v>
      </c>
      <c r="H56">
        <v>55</v>
      </c>
      <c r="I56" t="s">
        <v>370</v>
      </c>
      <c r="J56" t="s">
        <v>371</v>
      </c>
      <c r="K56">
        <v>76</v>
      </c>
    </row>
    <row r="57" spans="1:11" x14ac:dyDescent="0.25">
      <c r="A57" s="1">
        <f t="shared" si="0"/>
        <v>110</v>
      </c>
      <c r="B57" s="25" t="e">
        <f t="shared" ref="B57:B66" si="3">VALUE(REPLACE(H56,1,5,""))</f>
        <v>#VALUE!</v>
      </c>
      <c r="C57" t="str">
        <f t="shared" si="2"/>
        <v>00:42:13,62</v>
      </c>
      <c r="H57">
        <v>56</v>
      </c>
      <c r="I57" t="s">
        <v>368</v>
      </c>
      <c r="J57" t="s">
        <v>369</v>
      </c>
      <c r="K57">
        <v>110</v>
      </c>
    </row>
    <row r="58" spans="1:11" x14ac:dyDescent="0.25">
      <c r="A58" s="1">
        <f t="shared" si="0"/>
        <v>140</v>
      </c>
      <c r="B58" s="25" t="e">
        <f t="shared" si="3"/>
        <v>#VALUE!</v>
      </c>
      <c r="C58" t="str">
        <f t="shared" si="2"/>
        <v>00:42:42,06</v>
      </c>
      <c r="H58">
        <v>57</v>
      </c>
      <c r="I58" t="s">
        <v>366</v>
      </c>
      <c r="J58" t="s">
        <v>367</v>
      </c>
      <c r="K58">
        <v>140</v>
      </c>
    </row>
    <row r="59" spans="1:11" x14ac:dyDescent="0.25">
      <c r="A59" s="1">
        <f t="shared" si="0"/>
        <v>161</v>
      </c>
      <c r="B59" s="25" t="e">
        <f t="shared" si="3"/>
        <v>#VALUE!</v>
      </c>
      <c r="C59" t="str">
        <f t="shared" si="2"/>
        <v>00:42:49,64</v>
      </c>
      <c r="H59">
        <v>58</v>
      </c>
      <c r="I59" t="s">
        <v>364</v>
      </c>
      <c r="J59" t="s">
        <v>365</v>
      </c>
      <c r="K59">
        <v>161</v>
      </c>
    </row>
    <row r="60" spans="1:11" x14ac:dyDescent="0.25">
      <c r="A60" s="1">
        <f t="shared" si="0"/>
        <v>69</v>
      </c>
      <c r="B60" s="25" t="e">
        <f t="shared" si="3"/>
        <v>#VALUE!</v>
      </c>
      <c r="C60" t="str">
        <f t="shared" si="2"/>
        <v>00:42:51,01</v>
      </c>
      <c r="H60">
        <v>59</v>
      </c>
      <c r="I60" t="s">
        <v>362</v>
      </c>
      <c r="J60" t="s">
        <v>363</v>
      </c>
      <c r="K60">
        <v>69</v>
      </c>
    </row>
    <row r="61" spans="1:11" x14ac:dyDescent="0.25">
      <c r="A61" s="1">
        <f t="shared" si="0"/>
        <v>67</v>
      </c>
      <c r="B61" s="25" t="e">
        <f t="shared" si="3"/>
        <v>#VALUE!</v>
      </c>
      <c r="C61" t="str">
        <f t="shared" si="2"/>
        <v>00:43:03,97</v>
      </c>
      <c r="H61">
        <v>60</v>
      </c>
      <c r="I61" t="s">
        <v>360</v>
      </c>
      <c r="J61" t="s">
        <v>361</v>
      </c>
      <c r="K61">
        <v>67</v>
      </c>
    </row>
    <row r="62" spans="1:11" x14ac:dyDescent="0.25">
      <c r="A62" s="1">
        <f t="shared" si="0"/>
        <v>108</v>
      </c>
      <c r="B62" s="25" t="e">
        <f t="shared" si="3"/>
        <v>#VALUE!</v>
      </c>
      <c r="C62" t="str">
        <f t="shared" si="2"/>
        <v>00:43:11,89</v>
      </c>
      <c r="H62">
        <v>61</v>
      </c>
      <c r="I62" t="s">
        <v>358</v>
      </c>
      <c r="J62" t="s">
        <v>359</v>
      </c>
      <c r="K62">
        <v>108</v>
      </c>
    </row>
    <row r="63" spans="1:11" x14ac:dyDescent="0.25">
      <c r="A63" s="1">
        <f t="shared" si="0"/>
        <v>57</v>
      </c>
      <c r="B63" s="25" t="e">
        <f t="shared" si="3"/>
        <v>#VALUE!</v>
      </c>
      <c r="C63" t="str">
        <f t="shared" si="2"/>
        <v>00:43:18,91</v>
      </c>
      <c r="H63">
        <v>62</v>
      </c>
      <c r="I63" t="s">
        <v>356</v>
      </c>
      <c r="J63" t="s">
        <v>357</v>
      </c>
      <c r="K63">
        <v>57</v>
      </c>
    </row>
    <row r="64" spans="1:11" x14ac:dyDescent="0.25">
      <c r="A64" s="1">
        <f t="shared" si="0"/>
        <v>51</v>
      </c>
      <c r="B64" s="25" t="e">
        <f t="shared" si="3"/>
        <v>#VALUE!</v>
      </c>
      <c r="C64" t="str">
        <f t="shared" si="2"/>
        <v>00:43:20,47</v>
      </c>
      <c r="H64">
        <v>63</v>
      </c>
      <c r="I64" t="s">
        <v>129</v>
      </c>
      <c r="J64" t="s">
        <v>355</v>
      </c>
      <c r="K64">
        <v>51</v>
      </c>
    </row>
    <row r="65" spans="1:11" x14ac:dyDescent="0.25">
      <c r="A65" s="1">
        <f t="shared" si="0"/>
        <v>63</v>
      </c>
      <c r="B65" s="25" t="e">
        <f t="shared" si="3"/>
        <v>#VALUE!</v>
      </c>
      <c r="C65" t="str">
        <f t="shared" si="2"/>
        <v>00:43:20,67</v>
      </c>
      <c r="H65">
        <v>64</v>
      </c>
      <c r="I65" t="s">
        <v>353</v>
      </c>
      <c r="J65" t="s">
        <v>354</v>
      </c>
      <c r="K65">
        <v>63</v>
      </c>
    </row>
    <row r="66" spans="1:11" x14ac:dyDescent="0.25">
      <c r="A66" s="1">
        <f t="shared" si="0"/>
        <v>71</v>
      </c>
      <c r="B66" s="25" t="e">
        <f t="shared" si="3"/>
        <v>#VALUE!</v>
      </c>
      <c r="C66" t="str">
        <f t="shared" si="2"/>
        <v>00:43:25,83</v>
      </c>
      <c r="H66">
        <v>65</v>
      </c>
      <c r="I66" t="s">
        <v>351</v>
      </c>
      <c r="J66" t="s">
        <v>352</v>
      </c>
      <c r="K66">
        <v>71</v>
      </c>
    </row>
    <row r="67" spans="1:11" x14ac:dyDescent="0.25">
      <c r="A67" s="1">
        <f t="shared" ref="A67:A107" si="4">K67</f>
        <v>150</v>
      </c>
      <c r="B67" s="25" t="e">
        <f t="shared" ref="B67:B90" si="5">VALUE(REPLACE(H66,1,5,""))</f>
        <v>#VALUE!</v>
      </c>
      <c r="C67" t="str">
        <f t="shared" ref="C67:C107" si="6">REPLACE(J67,FIND(".",J67),1,",")</f>
        <v>00:43:34,52</v>
      </c>
      <c r="H67">
        <v>66</v>
      </c>
      <c r="I67" t="s">
        <v>349</v>
      </c>
      <c r="J67" t="s">
        <v>350</v>
      </c>
      <c r="K67">
        <v>150</v>
      </c>
    </row>
    <row r="68" spans="1:11" x14ac:dyDescent="0.25">
      <c r="A68" s="1">
        <f t="shared" si="4"/>
        <v>18</v>
      </c>
      <c r="B68" s="25" t="e">
        <f t="shared" si="5"/>
        <v>#VALUE!</v>
      </c>
      <c r="C68" t="str">
        <f t="shared" si="6"/>
        <v>00:43:38,71</v>
      </c>
      <c r="H68">
        <v>67</v>
      </c>
      <c r="I68" t="s">
        <v>347</v>
      </c>
      <c r="J68" t="s">
        <v>348</v>
      </c>
      <c r="K68">
        <v>18</v>
      </c>
    </row>
    <row r="69" spans="1:11" x14ac:dyDescent="0.25">
      <c r="A69" s="1">
        <f t="shared" si="4"/>
        <v>27</v>
      </c>
      <c r="B69" s="25" t="e">
        <f t="shared" si="5"/>
        <v>#VALUE!</v>
      </c>
      <c r="C69" t="str">
        <f t="shared" si="6"/>
        <v>00:43:49,86</v>
      </c>
      <c r="H69">
        <v>68</v>
      </c>
      <c r="I69" t="s">
        <v>345</v>
      </c>
      <c r="J69" t="s">
        <v>346</v>
      </c>
      <c r="K69">
        <v>27</v>
      </c>
    </row>
    <row r="70" spans="1:11" x14ac:dyDescent="0.25">
      <c r="A70" s="1">
        <f t="shared" si="4"/>
        <v>156</v>
      </c>
      <c r="B70" s="25" t="e">
        <f t="shared" si="5"/>
        <v>#VALUE!</v>
      </c>
      <c r="C70" t="str">
        <f t="shared" si="6"/>
        <v>00:44:11,54</v>
      </c>
      <c r="H70">
        <v>69</v>
      </c>
      <c r="I70" t="s">
        <v>343</v>
      </c>
      <c r="J70" t="s">
        <v>344</v>
      </c>
      <c r="K70">
        <v>156</v>
      </c>
    </row>
    <row r="71" spans="1:11" x14ac:dyDescent="0.25">
      <c r="A71" s="1">
        <f t="shared" si="4"/>
        <v>68</v>
      </c>
      <c r="B71" s="25" t="e">
        <f t="shared" si="5"/>
        <v>#VALUE!</v>
      </c>
      <c r="C71" t="str">
        <f t="shared" si="6"/>
        <v>00:44:27,20</v>
      </c>
      <c r="H71">
        <v>70</v>
      </c>
      <c r="I71" t="s">
        <v>341</v>
      </c>
      <c r="J71" t="s">
        <v>342</v>
      </c>
      <c r="K71">
        <v>68</v>
      </c>
    </row>
    <row r="72" spans="1:11" x14ac:dyDescent="0.25">
      <c r="A72" s="1">
        <f t="shared" si="4"/>
        <v>169</v>
      </c>
      <c r="B72" s="25" t="e">
        <f t="shared" si="5"/>
        <v>#VALUE!</v>
      </c>
      <c r="C72" t="str">
        <f t="shared" si="6"/>
        <v>00:44:49,07</v>
      </c>
      <c r="H72">
        <v>71</v>
      </c>
      <c r="I72" t="s">
        <v>339</v>
      </c>
      <c r="J72" t="s">
        <v>340</v>
      </c>
      <c r="K72">
        <v>169</v>
      </c>
    </row>
    <row r="73" spans="1:11" x14ac:dyDescent="0.25">
      <c r="A73" s="1">
        <f t="shared" si="4"/>
        <v>42</v>
      </c>
      <c r="B73" s="25" t="e">
        <f t="shared" si="5"/>
        <v>#VALUE!</v>
      </c>
      <c r="C73" t="str">
        <f t="shared" si="6"/>
        <v>00:45:01,58</v>
      </c>
      <c r="H73">
        <v>72</v>
      </c>
      <c r="I73" t="s">
        <v>337</v>
      </c>
      <c r="J73" t="s">
        <v>338</v>
      </c>
      <c r="K73">
        <v>42</v>
      </c>
    </row>
    <row r="74" spans="1:11" x14ac:dyDescent="0.25">
      <c r="A74" s="1">
        <f t="shared" si="4"/>
        <v>52</v>
      </c>
      <c r="B74" s="25" t="e">
        <f t="shared" si="5"/>
        <v>#VALUE!</v>
      </c>
      <c r="C74" t="str">
        <f t="shared" si="6"/>
        <v>00:45:14,16</v>
      </c>
      <c r="H74">
        <v>73</v>
      </c>
      <c r="I74" t="s">
        <v>335</v>
      </c>
      <c r="J74" t="s">
        <v>336</v>
      </c>
      <c r="K74">
        <v>52</v>
      </c>
    </row>
    <row r="75" spans="1:11" x14ac:dyDescent="0.25">
      <c r="A75" s="1">
        <f t="shared" si="4"/>
        <v>136</v>
      </c>
      <c r="B75" s="25" t="e">
        <f t="shared" si="5"/>
        <v>#VALUE!</v>
      </c>
      <c r="C75" t="str">
        <f t="shared" si="6"/>
        <v>00:45:15,05</v>
      </c>
      <c r="H75">
        <v>74</v>
      </c>
      <c r="I75" t="s">
        <v>134</v>
      </c>
      <c r="J75" t="s">
        <v>334</v>
      </c>
      <c r="K75">
        <v>136</v>
      </c>
    </row>
    <row r="76" spans="1:11" x14ac:dyDescent="0.25">
      <c r="A76" s="1">
        <f t="shared" si="4"/>
        <v>92</v>
      </c>
      <c r="B76" s="25" t="e">
        <f t="shared" si="5"/>
        <v>#VALUE!</v>
      </c>
      <c r="C76" t="str">
        <f t="shared" si="6"/>
        <v>00:45:32,67</v>
      </c>
      <c r="H76">
        <v>75</v>
      </c>
      <c r="I76" t="s">
        <v>332</v>
      </c>
      <c r="J76" t="s">
        <v>333</v>
      </c>
      <c r="K76">
        <v>92</v>
      </c>
    </row>
    <row r="77" spans="1:11" x14ac:dyDescent="0.25">
      <c r="A77" s="1">
        <f t="shared" si="4"/>
        <v>66</v>
      </c>
      <c r="B77" s="25" t="e">
        <f t="shared" si="5"/>
        <v>#VALUE!</v>
      </c>
      <c r="C77" t="str">
        <f t="shared" si="6"/>
        <v>00:45:32,92</v>
      </c>
      <c r="H77">
        <v>76</v>
      </c>
      <c r="I77" t="s">
        <v>330</v>
      </c>
      <c r="J77" t="s">
        <v>331</v>
      </c>
      <c r="K77">
        <v>66</v>
      </c>
    </row>
    <row r="78" spans="1:11" x14ac:dyDescent="0.25">
      <c r="A78" s="1">
        <f t="shared" si="4"/>
        <v>134</v>
      </c>
      <c r="B78" s="25" t="e">
        <f t="shared" si="5"/>
        <v>#VALUE!</v>
      </c>
      <c r="C78" t="str">
        <f t="shared" si="6"/>
        <v>00:45:51,68</v>
      </c>
      <c r="H78">
        <v>77</v>
      </c>
      <c r="I78" t="s">
        <v>328</v>
      </c>
      <c r="J78" t="s">
        <v>329</v>
      </c>
      <c r="K78">
        <v>134</v>
      </c>
    </row>
    <row r="79" spans="1:11" x14ac:dyDescent="0.25">
      <c r="A79" s="1">
        <f t="shared" si="4"/>
        <v>37</v>
      </c>
      <c r="B79" s="25" t="e">
        <f t="shared" si="5"/>
        <v>#VALUE!</v>
      </c>
      <c r="C79" t="str">
        <f t="shared" si="6"/>
        <v>00:46:04,05</v>
      </c>
      <c r="H79">
        <v>78</v>
      </c>
      <c r="I79" t="s">
        <v>326</v>
      </c>
      <c r="J79" t="s">
        <v>327</v>
      </c>
      <c r="K79">
        <v>37</v>
      </c>
    </row>
    <row r="80" spans="1:11" x14ac:dyDescent="0.25">
      <c r="A80" s="1">
        <f t="shared" si="4"/>
        <v>99</v>
      </c>
      <c r="B80" s="25" t="e">
        <f t="shared" si="5"/>
        <v>#VALUE!</v>
      </c>
      <c r="C80" t="str">
        <f t="shared" si="6"/>
        <v>00:46:18,24</v>
      </c>
      <c r="H80">
        <v>79</v>
      </c>
      <c r="I80" t="s">
        <v>324</v>
      </c>
      <c r="J80" t="s">
        <v>325</v>
      </c>
      <c r="K80">
        <v>99</v>
      </c>
    </row>
    <row r="81" spans="1:12" x14ac:dyDescent="0.25">
      <c r="A81" s="1">
        <f t="shared" si="4"/>
        <v>55</v>
      </c>
      <c r="B81" s="25" t="e">
        <f t="shared" si="5"/>
        <v>#VALUE!</v>
      </c>
      <c r="C81" t="str">
        <f t="shared" si="6"/>
        <v>00:46:37,80</v>
      </c>
      <c r="H81">
        <v>80</v>
      </c>
      <c r="I81" t="s">
        <v>322</v>
      </c>
      <c r="J81" t="s">
        <v>323</v>
      </c>
      <c r="K81">
        <v>55</v>
      </c>
    </row>
    <row r="82" spans="1:12" x14ac:dyDescent="0.25">
      <c r="A82" s="1">
        <f t="shared" si="4"/>
        <v>157</v>
      </c>
      <c r="B82" s="25" t="e">
        <f t="shared" si="5"/>
        <v>#VALUE!</v>
      </c>
      <c r="C82" t="str">
        <f t="shared" si="6"/>
        <v>00:46:41,18</v>
      </c>
      <c r="H82">
        <v>81</v>
      </c>
      <c r="I82" t="s">
        <v>320</v>
      </c>
      <c r="J82" t="s">
        <v>321</v>
      </c>
      <c r="K82">
        <v>157</v>
      </c>
    </row>
    <row r="83" spans="1:12" x14ac:dyDescent="0.25">
      <c r="A83" s="1">
        <f t="shared" si="4"/>
        <v>15</v>
      </c>
      <c r="B83" s="25" t="e">
        <f t="shared" si="5"/>
        <v>#VALUE!</v>
      </c>
      <c r="C83" t="str">
        <f t="shared" si="6"/>
        <v>00:46:48,37</v>
      </c>
      <c r="H83">
        <v>82</v>
      </c>
      <c r="I83" t="s">
        <v>133</v>
      </c>
      <c r="J83" t="s">
        <v>319</v>
      </c>
      <c r="K83">
        <v>15</v>
      </c>
    </row>
    <row r="84" spans="1:12" x14ac:dyDescent="0.25">
      <c r="A84" s="1">
        <f t="shared" si="4"/>
        <v>141</v>
      </c>
      <c r="B84" s="25" t="e">
        <f t="shared" si="5"/>
        <v>#VALUE!</v>
      </c>
      <c r="C84" t="str">
        <f t="shared" si="6"/>
        <v>00:46:57,18</v>
      </c>
      <c r="H84">
        <v>83</v>
      </c>
      <c r="I84" t="s">
        <v>317</v>
      </c>
      <c r="J84" t="s">
        <v>318</v>
      </c>
      <c r="K84">
        <v>141</v>
      </c>
    </row>
    <row r="85" spans="1:12" x14ac:dyDescent="0.25">
      <c r="A85" s="1">
        <f t="shared" si="4"/>
        <v>153</v>
      </c>
      <c r="B85" s="25" t="e">
        <f t="shared" si="5"/>
        <v>#VALUE!</v>
      </c>
      <c r="C85" t="str">
        <f t="shared" si="6"/>
        <v>00:47:25,70</v>
      </c>
      <c r="H85">
        <v>84</v>
      </c>
      <c r="I85" t="s">
        <v>315</v>
      </c>
      <c r="J85" t="s">
        <v>316</v>
      </c>
      <c r="K85">
        <v>153</v>
      </c>
    </row>
    <row r="86" spans="1:12" x14ac:dyDescent="0.25">
      <c r="A86" s="1">
        <f t="shared" si="4"/>
        <v>168</v>
      </c>
      <c r="B86" s="25" t="e">
        <f t="shared" si="5"/>
        <v>#VALUE!</v>
      </c>
      <c r="C86" t="str">
        <f t="shared" si="6"/>
        <v>00:47:26,51</v>
      </c>
      <c r="H86">
        <v>85</v>
      </c>
      <c r="I86" t="s">
        <v>313</v>
      </c>
      <c r="J86" t="s">
        <v>314</v>
      </c>
      <c r="K86">
        <v>168</v>
      </c>
    </row>
    <row r="87" spans="1:12" x14ac:dyDescent="0.25">
      <c r="A87" s="1">
        <f t="shared" si="4"/>
        <v>171</v>
      </c>
      <c r="B87" s="25" t="e">
        <f t="shared" si="5"/>
        <v>#VALUE!</v>
      </c>
      <c r="C87" t="str">
        <f t="shared" si="6"/>
        <v>00:47:30,64</v>
      </c>
      <c r="H87">
        <v>86</v>
      </c>
      <c r="I87" t="s">
        <v>130</v>
      </c>
      <c r="J87" t="s">
        <v>312</v>
      </c>
      <c r="K87">
        <v>171</v>
      </c>
    </row>
    <row r="88" spans="1:12" x14ac:dyDescent="0.25">
      <c r="A88" s="1">
        <f t="shared" si="4"/>
        <v>48</v>
      </c>
      <c r="B88" s="25" t="e">
        <f t="shared" si="5"/>
        <v>#VALUE!</v>
      </c>
      <c r="C88" t="str">
        <f t="shared" si="6"/>
        <v>00:47:38,70</v>
      </c>
      <c r="H88">
        <v>87</v>
      </c>
      <c r="I88" t="s">
        <v>310</v>
      </c>
      <c r="J88" t="s">
        <v>311</v>
      </c>
      <c r="K88">
        <v>48</v>
      </c>
    </row>
    <row r="89" spans="1:12" x14ac:dyDescent="0.25">
      <c r="A89" s="1">
        <f t="shared" si="4"/>
        <v>148</v>
      </c>
      <c r="B89" s="25" t="e">
        <f t="shared" si="5"/>
        <v>#VALUE!</v>
      </c>
      <c r="C89" t="str">
        <f t="shared" si="6"/>
        <v>00:47:41,84</v>
      </c>
      <c r="H89">
        <v>88</v>
      </c>
      <c r="I89" t="s">
        <v>131</v>
      </c>
      <c r="J89" t="s">
        <v>309</v>
      </c>
      <c r="K89">
        <v>148</v>
      </c>
    </row>
    <row r="90" spans="1:12" x14ac:dyDescent="0.25">
      <c r="A90" s="1">
        <f t="shared" si="4"/>
        <v>159</v>
      </c>
      <c r="B90" s="25" t="e">
        <f t="shared" si="5"/>
        <v>#VALUE!</v>
      </c>
      <c r="C90" t="str">
        <f t="shared" si="6"/>
        <v>00:47:43,91</v>
      </c>
      <c r="H90">
        <v>89</v>
      </c>
      <c r="I90" t="s">
        <v>136</v>
      </c>
      <c r="J90" t="s">
        <v>308</v>
      </c>
      <c r="K90">
        <v>159</v>
      </c>
    </row>
    <row r="91" spans="1:12" x14ac:dyDescent="0.25">
      <c r="A91" s="1">
        <f t="shared" si="4"/>
        <v>170</v>
      </c>
      <c r="B91" s="25" t="e">
        <f>VALUE(REPLACE(H90,1,5,""))</f>
        <v>#VALUE!</v>
      </c>
      <c r="C91" t="str">
        <f t="shared" si="6"/>
        <v>00:47:50,49</v>
      </c>
      <c r="H91">
        <v>90</v>
      </c>
      <c r="I91" t="s">
        <v>306</v>
      </c>
      <c r="J91" t="s">
        <v>307</v>
      </c>
      <c r="K91">
        <v>170</v>
      </c>
    </row>
    <row r="92" spans="1:12" x14ac:dyDescent="0.25">
      <c r="A92" s="1">
        <f t="shared" si="4"/>
        <v>31</v>
      </c>
      <c r="B92" s="25" t="e">
        <f>VALUE(REPLACE(H91,1,5,""))</f>
        <v>#VALUE!</v>
      </c>
      <c r="C92" t="str">
        <f t="shared" si="6"/>
        <v>00:48:13,92</v>
      </c>
      <c r="H92">
        <v>91</v>
      </c>
      <c r="I92" t="s">
        <v>304</v>
      </c>
      <c r="J92" t="s">
        <v>305</v>
      </c>
      <c r="K92">
        <v>31</v>
      </c>
    </row>
    <row r="93" spans="1:12" x14ac:dyDescent="0.25">
      <c r="A93" s="1">
        <f t="shared" si="4"/>
        <v>49</v>
      </c>
      <c r="B93" s="25" t="e">
        <f>VALUE(REPLACE(H92,1,5,""))</f>
        <v>#VALUE!</v>
      </c>
      <c r="C93" t="str">
        <f t="shared" si="6"/>
        <v>00:48:30,85</v>
      </c>
      <c r="H93">
        <v>92</v>
      </c>
      <c r="I93" t="s">
        <v>302</v>
      </c>
      <c r="J93" t="s">
        <v>303</v>
      </c>
      <c r="K93">
        <v>49</v>
      </c>
    </row>
    <row r="94" spans="1:12" x14ac:dyDescent="0.25">
      <c r="A94" s="1">
        <f t="shared" si="4"/>
        <v>105</v>
      </c>
      <c r="B94" s="25" t="e">
        <f>VALUE(REPLACE(H93,1,5,""))</f>
        <v>#VALUE!</v>
      </c>
      <c r="C94" t="str">
        <f t="shared" si="6"/>
        <v>00:48:51,95</v>
      </c>
      <c r="H94">
        <v>93</v>
      </c>
      <c r="I94" t="s">
        <v>300</v>
      </c>
      <c r="J94" t="s">
        <v>301</v>
      </c>
      <c r="K94">
        <v>105</v>
      </c>
      <c r="L94" s="46"/>
    </row>
    <row r="95" spans="1:12" x14ac:dyDescent="0.25">
      <c r="A95" s="1">
        <f t="shared" si="4"/>
        <v>33</v>
      </c>
      <c r="B95" s="25" t="e">
        <f t="shared" ref="B95:B114" si="7">VALUE(REPLACE(H94,1,5,""))</f>
        <v>#VALUE!</v>
      </c>
      <c r="C95" t="str">
        <f t="shared" si="6"/>
        <v>00:49:51,67</v>
      </c>
      <c r="H95">
        <v>94</v>
      </c>
      <c r="I95" t="s">
        <v>298</v>
      </c>
      <c r="J95" t="s">
        <v>299</v>
      </c>
      <c r="K95">
        <v>33</v>
      </c>
    </row>
    <row r="96" spans="1:12" x14ac:dyDescent="0.25">
      <c r="A96" s="1">
        <f t="shared" si="4"/>
        <v>26</v>
      </c>
      <c r="B96" s="25" t="e">
        <f t="shared" si="7"/>
        <v>#VALUE!</v>
      </c>
      <c r="C96" t="str">
        <f t="shared" si="6"/>
        <v>00:49:51,80</v>
      </c>
      <c r="H96">
        <v>95</v>
      </c>
      <c r="I96" t="s">
        <v>296</v>
      </c>
      <c r="J96" t="s">
        <v>297</v>
      </c>
      <c r="K96">
        <v>26</v>
      </c>
    </row>
    <row r="97" spans="1:11" x14ac:dyDescent="0.25">
      <c r="A97" s="1">
        <f t="shared" si="4"/>
        <v>83</v>
      </c>
      <c r="B97" s="25" t="e">
        <f t="shared" si="7"/>
        <v>#VALUE!</v>
      </c>
      <c r="C97" t="str">
        <f t="shared" si="6"/>
        <v>00:50:17,57</v>
      </c>
      <c r="H97">
        <v>96</v>
      </c>
      <c r="I97" t="s">
        <v>294</v>
      </c>
      <c r="J97" t="s">
        <v>295</v>
      </c>
      <c r="K97">
        <v>83</v>
      </c>
    </row>
    <row r="98" spans="1:11" x14ac:dyDescent="0.25">
      <c r="A98" s="1">
        <f t="shared" si="4"/>
        <v>146</v>
      </c>
      <c r="B98" s="25" t="e">
        <f t="shared" si="7"/>
        <v>#VALUE!</v>
      </c>
      <c r="C98" t="str">
        <f t="shared" si="6"/>
        <v>00:50:37,31</v>
      </c>
      <c r="H98">
        <v>97</v>
      </c>
      <c r="I98" t="s">
        <v>292</v>
      </c>
      <c r="J98" t="s">
        <v>293</v>
      </c>
      <c r="K98">
        <v>146</v>
      </c>
    </row>
    <row r="99" spans="1:11" x14ac:dyDescent="0.25">
      <c r="A99" s="1">
        <f t="shared" si="4"/>
        <v>167</v>
      </c>
      <c r="B99" s="25" t="e">
        <f t="shared" si="7"/>
        <v>#VALUE!</v>
      </c>
      <c r="C99" t="str">
        <f t="shared" si="6"/>
        <v>00:51:16,02</v>
      </c>
      <c r="H99">
        <v>98</v>
      </c>
      <c r="I99" t="s">
        <v>290</v>
      </c>
      <c r="J99" t="s">
        <v>291</v>
      </c>
      <c r="K99">
        <v>167</v>
      </c>
    </row>
    <row r="100" spans="1:11" x14ac:dyDescent="0.25">
      <c r="A100" s="1">
        <f t="shared" si="4"/>
        <v>73</v>
      </c>
      <c r="B100" s="25" t="e">
        <f t="shared" si="7"/>
        <v>#VALUE!</v>
      </c>
      <c r="C100" t="str">
        <f t="shared" si="6"/>
        <v>00:51:56,07</v>
      </c>
      <c r="H100">
        <v>99</v>
      </c>
      <c r="I100" t="s">
        <v>288</v>
      </c>
      <c r="J100" t="s">
        <v>289</v>
      </c>
      <c r="K100">
        <v>73</v>
      </c>
    </row>
    <row r="101" spans="1:11" x14ac:dyDescent="0.25">
      <c r="A101" s="1">
        <f t="shared" si="4"/>
        <v>121</v>
      </c>
      <c r="B101" s="25" t="e">
        <f t="shared" si="7"/>
        <v>#VALUE!</v>
      </c>
      <c r="C101" t="str">
        <f t="shared" si="6"/>
        <v>00:51:56,29</v>
      </c>
      <c r="H101">
        <v>100</v>
      </c>
      <c r="I101" t="s">
        <v>286</v>
      </c>
      <c r="J101" t="s">
        <v>287</v>
      </c>
      <c r="K101">
        <v>121</v>
      </c>
    </row>
    <row r="102" spans="1:11" x14ac:dyDescent="0.25">
      <c r="A102" s="1">
        <f t="shared" si="4"/>
        <v>130</v>
      </c>
      <c r="B102" s="25" t="e">
        <f t="shared" si="7"/>
        <v>#VALUE!</v>
      </c>
      <c r="C102" t="str">
        <f t="shared" si="6"/>
        <v>00:52:33,77</v>
      </c>
      <c r="H102">
        <v>101</v>
      </c>
      <c r="I102" t="s">
        <v>284</v>
      </c>
      <c r="J102" t="s">
        <v>285</v>
      </c>
      <c r="K102">
        <v>130</v>
      </c>
    </row>
    <row r="103" spans="1:11" x14ac:dyDescent="0.25">
      <c r="A103" s="1">
        <f t="shared" si="4"/>
        <v>149</v>
      </c>
      <c r="B103" s="25" t="e">
        <f t="shared" si="7"/>
        <v>#VALUE!</v>
      </c>
      <c r="C103" t="str">
        <f t="shared" si="6"/>
        <v>00:57:07,07</v>
      </c>
      <c r="H103">
        <v>102</v>
      </c>
      <c r="I103" t="s">
        <v>282</v>
      </c>
      <c r="J103" t="s">
        <v>283</v>
      </c>
      <c r="K103">
        <v>149</v>
      </c>
    </row>
    <row r="104" spans="1:11" x14ac:dyDescent="0.25">
      <c r="A104" s="1">
        <f t="shared" si="4"/>
        <v>152</v>
      </c>
      <c r="B104" s="25" t="e">
        <f t="shared" si="7"/>
        <v>#VALUE!</v>
      </c>
      <c r="C104" t="str">
        <f t="shared" si="6"/>
        <v>01:00:25,32</v>
      </c>
      <c r="H104">
        <v>103</v>
      </c>
      <c r="I104" t="s">
        <v>280</v>
      </c>
      <c r="J104" t="s">
        <v>281</v>
      </c>
      <c r="K104">
        <v>152</v>
      </c>
    </row>
    <row r="105" spans="1:11" x14ac:dyDescent="0.25">
      <c r="A105" s="1">
        <f t="shared" si="4"/>
        <v>163</v>
      </c>
      <c r="B105" s="25" t="e">
        <f t="shared" si="7"/>
        <v>#VALUE!</v>
      </c>
      <c r="C105" t="str">
        <f t="shared" si="6"/>
        <v>01:00:25,55</v>
      </c>
      <c r="H105">
        <v>104</v>
      </c>
      <c r="I105" t="s">
        <v>278</v>
      </c>
      <c r="J105" t="s">
        <v>279</v>
      </c>
      <c r="K105">
        <v>163</v>
      </c>
    </row>
    <row r="106" spans="1:11" x14ac:dyDescent="0.25">
      <c r="A106" s="1">
        <f t="shared" si="4"/>
        <v>72</v>
      </c>
      <c r="B106" s="25" t="e">
        <f t="shared" si="7"/>
        <v>#VALUE!</v>
      </c>
      <c r="C106" t="str">
        <f t="shared" si="6"/>
        <v>01:00:42,61</v>
      </c>
      <c r="H106">
        <v>105</v>
      </c>
      <c r="I106" t="s">
        <v>276</v>
      </c>
      <c r="J106" t="s">
        <v>277</v>
      </c>
      <c r="K106">
        <v>72</v>
      </c>
    </row>
    <row r="107" spans="1:11" x14ac:dyDescent="0.25">
      <c r="A107" s="1">
        <f t="shared" si="4"/>
        <v>0</v>
      </c>
      <c r="B107" s="25" t="e">
        <f t="shared" si="7"/>
        <v>#VALUE!</v>
      </c>
      <c r="C107" t="e">
        <f t="shared" si="6"/>
        <v>#VALUE!</v>
      </c>
      <c r="I107"/>
    </row>
    <row r="108" spans="1:11" x14ac:dyDescent="0.25">
      <c r="A108" s="1">
        <f t="shared" ref="A108:A114" si="8">K108</f>
        <v>0</v>
      </c>
      <c r="B108" s="25" t="e">
        <f t="shared" si="7"/>
        <v>#VALUE!</v>
      </c>
      <c r="C108" t="e">
        <f t="shared" ref="C108:C114" si="9">REPLACE(J107,FIND(".",J107),1,",")</f>
        <v>#VALUE!</v>
      </c>
      <c r="I108"/>
    </row>
    <row r="109" spans="1:11" x14ac:dyDescent="0.25">
      <c r="A109" s="1">
        <f t="shared" si="8"/>
        <v>0</v>
      </c>
      <c r="B109" s="25" t="e">
        <f t="shared" si="7"/>
        <v>#VALUE!</v>
      </c>
      <c r="C109" t="e">
        <f t="shared" si="9"/>
        <v>#VALUE!</v>
      </c>
      <c r="I109"/>
    </row>
    <row r="110" spans="1:11" x14ac:dyDescent="0.25">
      <c r="A110" s="1">
        <f t="shared" si="8"/>
        <v>0</v>
      </c>
      <c r="B110" s="25" t="e">
        <f t="shared" si="7"/>
        <v>#VALUE!</v>
      </c>
      <c r="C110" t="e">
        <f t="shared" si="9"/>
        <v>#VALUE!</v>
      </c>
      <c r="I110"/>
    </row>
    <row r="111" spans="1:11" x14ac:dyDescent="0.25">
      <c r="A111" s="1">
        <f t="shared" si="8"/>
        <v>0</v>
      </c>
      <c r="B111" s="25" t="e">
        <f t="shared" si="7"/>
        <v>#VALUE!</v>
      </c>
      <c r="C111" t="e">
        <f t="shared" si="9"/>
        <v>#VALUE!</v>
      </c>
      <c r="I111"/>
    </row>
    <row r="112" spans="1:11" x14ac:dyDescent="0.25">
      <c r="A112" s="1">
        <f t="shared" si="8"/>
        <v>0</v>
      </c>
      <c r="B112" s="25" t="e">
        <f t="shared" si="7"/>
        <v>#VALUE!</v>
      </c>
      <c r="C112" t="e">
        <f t="shared" si="9"/>
        <v>#VALUE!</v>
      </c>
      <c r="I112"/>
    </row>
    <row r="113" spans="1:9" x14ac:dyDescent="0.25">
      <c r="A113" s="1">
        <f t="shared" si="8"/>
        <v>0</v>
      </c>
      <c r="B113" s="25" t="e">
        <f t="shared" si="7"/>
        <v>#VALUE!</v>
      </c>
      <c r="C113" t="e">
        <f t="shared" si="9"/>
        <v>#VALUE!</v>
      </c>
      <c r="I113"/>
    </row>
    <row r="114" spans="1:9" x14ac:dyDescent="0.25">
      <c r="A114" s="1">
        <f t="shared" si="8"/>
        <v>0</v>
      </c>
      <c r="B114" s="25" t="e">
        <f t="shared" si="7"/>
        <v>#VALUE!</v>
      </c>
      <c r="C114" t="e">
        <f t="shared" si="9"/>
        <v>#VALUE!</v>
      </c>
    </row>
  </sheetData>
  <autoFilter ref="H1:K36">
    <sortState ref="H2:K36">
      <sortCondition ref="J1:J36"/>
    </sortState>
  </autoFilter>
  <phoneticPr fontId="0" type="noConversion"/>
  <pageMargins left="0.7" right="0.7" top="0.75" bottom="0.75" header="0.3" footer="0.3"/>
  <pageSetup paperSize="9" orientation="portrait" r:id="rId1"/>
  <ignoredErrors>
    <ignoredError sqref="B45:B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04.kolo výsledky </vt:lpstr>
      <vt:lpstr>04.kolo výsledky KAT</vt:lpstr>
      <vt:lpstr>teamy</vt:lpstr>
      <vt:lpstr>04.kolo prezentácia</vt:lpstr>
      <vt:lpstr>04.kolo stopky</vt:lpstr>
      <vt:lpstr>'04.kolo výsledky '!Print_Area</vt:lpstr>
      <vt:lpstr>'04.kolo výsledky KAT'!Print_Area</vt:lpstr>
      <vt:lpstr>teamy!Print_Area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2017-06-12T05:43:39Z</dcterms:modified>
</cp:coreProperties>
</file>