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30" yWindow="0" windowWidth="15585" windowHeight="9420" activeTab="1"/>
  </bookViews>
  <sheets>
    <sheet name="02.kolo prezentácia" sheetId="5" r:id="rId1"/>
    <sheet name="02.kolo výsledky " sheetId="6" r:id="rId2"/>
    <sheet name="02.kolo stopky" sheetId="10" r:id="rId3"/>
    <sheet name="Hárok2" sheetId="12" r:id="rId4"/>
    <sheet name="Hárok1" sheetId="21" r:id="rId5"/>
    <sheet name="02.kolo výsledky  po kat" sheetId="24" r:id="rId6"/>
    <sheet name="teamy" sheetId="25" r:id="rId7"/>
  </sheets>
  <definedNames>
    <definedName name="_xlnm._FilterDatabase" localSheetId="0" hidden="1">'02.kolo prezentácia'!$A$1:$G$113</definedName>
    <definedName name="_xlnm._FilterDatabase" localSheetId="2" hidden="1">'02.kolo stopky'!$H$1:$K$36</definedName>
    <definedName name="_xlnm._FilterDatabase" localSheetId="1" hidden="1">'02.kolo výsledky '!$A$3:$W$115</definedName>
    <definedName name="_xlnm._FilterDatabase" localSheetId="5" hidden="1">'02.kolo výsledky  po kat'!$A$3:$W$147</definedName>
    <definedName name="_xlnm._FilterDatabase" localSheetId="4" hidden="1">Hárok1!$C$1:$E$91</definedName>
    <definedName name="_xlnm._FilterDatabase" localSheetId="3" hidden="1">Hárok2!$I$2:$K$2</definedName>
    <definedName name="Klub" localSheetId="2">#REF!</definedName>
    <definedName name="Klub" localSheetId="5">#REF!</definedName>
    <definedName name="Klub">#REF!</definedName>
    <definedName name="Meno" localSheetId="2">#REF!</definedName>
    <definedName name="Meno" localSheetId="5">#REF!</definedName>
    <definedName name="Meno">#REF!</definedName>
    <definedName name="_xlnm.Print_Area" localSheetId="1">'02.kolo výsledky '!$A$1:$W$115</definedName>
    <definedName name="_xlnm.Print_Area" localSheetId="5">'02.kolo výsledky  po kat'!$A$1:$W$277</definedName>
    <definedName name="_xlnm.Print_Area" localSheetId="6">teamy!$A$1:$E$7</definedName>
    <definedName name="Priezvisko" localSheetId="2">#REF!</definedName>
    <definedName name="Priezvisko" localSheetId="5">#REF!</definedName>
    <definedName name="Priezvisko">#REF!</definedName>
  </definedNames>
  <calcPr calcId="124519"/>
</workbook>
</file>

<file path=xl/calcChain.xml><?xml version="1.0" encoding="utf-8"?>
<calcChain xmlns="http://schemas.openxmlformats.org/spreadsheetml/2006/main">
  <c r="W147" i="24"/>
  <c r="L147"/>
  <c r="W146"/>
  <c r="L146"/>
  <c r="W145"/>
  <c r="L145"/>
  <c r="W144"/>
  <c r="L144"/>
  <c r="W143"/>
  <c r="L143"/>
  <c r="W142"/>
  <c r="L142"/>
  <c r="W141"/>
  <c r="L141"/>
  <c r="W140"/>
  <c r="L140"/>
  <c r="W139"/>
  <c r="L139"/>
  <c r="W138"/>
  <c r="L138"/>
  <c r="W137"/>
  <c r="L137"/>
  <c r="W136"/>
  <c r="L136"/>
  <c r="W135"/>
  <c r="L135"/>
  <c r="W134"/>
  <c r="L134"/>
  <c r="W133"/>
  <c r="L133"/>
  <c r="W132"/>
  <c r="L132"/>
  <c r="W131"/>
  <c r="L131"/>
  <c r="W130"/>
  <c r="L130"/>
  <c r="W129"/>
  <c r="L129"/>
  <c r="W128"/>
  <c r="L128"/>
  <c r="W127"/>
  <c r="L127"/>
  <c r="W126"/>
  <c r="L126"/>
  <c r="W125"/>
  <c r="L125"/>
  <c r="W124"/>
  <c r="L124"/>
  <c r="W123"/>
  <c r="L123"/>
  <c r="W122"/>
  <c r="L122"/>
  <c r="W121"/>
  <c r="L121"/>
  <c r="W120"/>
  <c r="L120"/>
  <c r="W119"/>
  <c r="L119"/>
  <c r="W118"/>
  <c r="L118"/>
  <c r="W117"/>
  <c r="L117"/>
  <c r="W116"/>
  <c r="L116"/>
  <c r="W115"/>
  <c r="J115"/>
  <c r="K115"/>
  <c r="H115"/>
  <c r="G115"/>
  <c r="E115"/>
  <c r="D115"/>
  <c r="W114"/>
  <c r="J114"/>
  <c r="K114"/>
  <c r="H114"/>
  <c r="G114"/>
  <c r="E114"/>
  <c r="D114"/>
  <c r="W113"/>
  <c r="J113"/>
  <c r="L113" s="1"/>
  <c r="K113"/>
  <c r="H113"/>
  <c r="G113"/>
  <c r="E113"/>
  <c r="D113"/>
  <c r="F113"/>
  <c r="W112"/>
  <c r="J112"/>
  <c r="K112" s="1"/>
  <c r="L112"/>
  <c r="H112"/>
  <c r="G112"/>
  <c r="E112"/>
  <c r="D112"/>
  <c r="W111"/>
  <c r="J111"/>
  <c r="K111"/>
  <c r="H111"/>
  <c r="G111"/>
  <c r="E111"/>
  <c r="D111"/>
  <c r="F111"/>
  <c r="W110"/>
  <c r="J110"/>
  <c r="L110" s="1"/>
  <c r="K110"/>
  <c r="H110"/>
  <c r="G110"/>
  <c r="E110"/>
  <c r="D110"/>
  <c r="W109"/>
  <c r="J109"/>
  <c r="K109"/>
  <c r="H109"/>
  <c r="G109"/>
  <c r="E109"/>
  <c r="D109"/>
  <c r="W108"/>
  <c r="J108"/>
  <c r="K108" s="1"/>
  <c r="L108"/>
  <c r="H108"/>
  <c r="G108"/>
  <c r="E108"/>
  <c r="D108"/>
  <c r="F108"/>
  <c r="W107"/>
  <c r="J107"/>
  <c r="K107"/>
  <c r="H107"/>
  <c r="G107"/>
  <c r="E107"/>
  <c r="D107"/>
  <c r="F107"/>
  <c r="W106"/>
  <c r="J106"/>
  <c r="K106"/>
  <c r="H106"/>
  <c r="G106"/>
  <c r="E106"/>
  <c r="D106"/>
  <c r="F106"/>
  <c r="W105"/>
  <c r="J105"/>
  <c r="L105" s="1"/>
  <c r="K105"/>
  <c r="H105"/>
  <c r="G105"/>
  <c r="E105"/>
  <c r="D105"/>
  <c r="W104"/>
  <c r="J104"/>
  <c r="K104" s="1"/>
  <c r="L104"/>
  <c r="H104"/>
  <c r="G104"/>
  <c r="E104"/>
  <c r="D104"/>
  <c r="F104" s="1"/>
  <c r="W103"/>
  <c r="J103"/>
  <c r="K103"/>
  <c r="H103"/>
  <c r="G103"/>
  <c r="E103"/>
  <c r="D103"/>
  <c r="F103"/>
  <c r="W102"/>
  <c r="J102"/>
  <c r="L102" s="1"/>
  <c r="K102"/>
  <c r="H102"/>
  <c r="G102"/>
  <c r="E102"/>
  <c r="D102"/>
  <c r="F102"/>
  <c r="W101"/>
  <c r="J101"/>
  <c r="K101"/>
  <c r="H101"/>
  <c r="G101"/>
  <c r="E101"/>
  <c r="D101"/>
  <c r="F101" s="1"/>
  <c r="W100"/>
  <c r="J100"/>
  <c r="K100" s="1"/>
  <c r="L100"/>
  <c r="H100"/>
  <c r="G100"/>
  <c r="E100"/>
  <c r="D100"/>
  <c r="W99"/>
  <c r="J99"/>
  <c r="K99"/>
  <c r="H99"/>
  <c r="G99"/>
  <c r="E99"/>
  <c r="D99"/>
  <c r="W98"/>
  <c r="J98"/>
  <c r="K98"/>
  <c r="H98"/>
  <c r="G98"/>
  <c r="E98"/>
  <c r="D98"/>
  <c r="F98"/>
  <c r="W97"/>
  <c r="J97"/>
  <c r="L97" s="1"/>
  <c r="K97"/>
  <c r="H97"/>
  <c r="G97"/>
  <c r="E97"/>
  <c r="D97"/>
  <c r="F97"/>
  <c r="W96"/>
  <c r="J96"/>
  <c r="K96" s="1"/>
  <c r="L96"/>
  <c r="H96"/>
  <c r="G96"/>
  <c r="E96"/>
  <c r="D96"/>
  <c r="W95"/>
  <c r="J95"/>
  <c r="K95"/>
  <c r="H95"/>
  <c r="G95"/>
  <c r="E95"/>
  <c r="D95"/>
  <c r="F95"/>
  <c r="W94"/>
  <c r="J94"/>
  <c r="L94" s="1"/>
  <c r="K94"/>
  <c r="H94"/>
  <c r="G94"/>
  <c r="E94"/>
  <c r="D94"/>
  <c r="F94"/>
  <c r="W93"/>
  <c r="J93"/>
  <c r="K93"/>
  <c r="H93"/>
  <c r="G93"/>
  <c r="E93"/>
  <c r="D93"/>
  <c r="F93"/>
  <c r="W92"/>
  <c r="J92"/>
  <c r="K92" s="1"/>
  <c r="L92"/>
  <c r="H92"/>
  <c r="G92"/>
  <c r="E92"/>
  <c r="D92"/>
  <c r="J91"/>
  <c r="L91" s="1"/>
  <c r="N91" s="1"/>
  <c r="P91" s="1"/>
  <c r="R91" s="1"/>
  <c r="T91" s="1"/>
  <c r="V91" s="1"/>
  <c r="H91"/>
  <c r="G91"/>
  <c r="E91"/>
  <c r="D91"/>
  <c r="F91"/>
  <c r="W90"/>
  <c r="J90"/>
  <c r="K90"/>
  <c r="H90"/>
  <c r="G90"/>
  <c r="E90"/>
  <c r="D90"/>
  <c r="W89"/>
  <c r="J89"/>
  <c r="K89" s="1"/>
  <c r="L89"/>
  <c r="H89"/>
  <c r="G89"/>
  <c r="E89"/>
  <c r="D89"/>
  <c r="W88"/>
  <c r="J88"/>
  <c r="K88"/>
  <c r="H88"/>
  <c r="G88"/>
  <c r="E88"/>
  <c r="D88"/>
  <c r="W87"/>
  <c r="J87"/>
  <c r="L87" s="1"/>
  <c r="H87"/>
  <c r="G87"/>
  <c r="E87"/>
  <c r="D87"/>
  <c r="F87" s="1"/>
  <c r="W86"/>
  <c r="J86"/>
  <c r="K86"/>
  <c r="H86"/>
  <c r="G86"/>
  <c r="E86"/>
  <c r="D86"/>
  <c r="F86"/>
  <c r="W85"/>
  <c r="J85"/>
  <c r="L85"/>
  <c r="H85"/>
  <c r="G85"/>
  <c r="E85"/>
  <c r="D85"/>
  <c r="W84"/>
  <c r="J84"/>
  <c r="K84"/>
  <c r="H84"/>
  <c r="G84"/>
  <c r="E84"/>
  <c r="D84"/>
  <c r="W83"/>
  <c r="J83"/>
  <c r="L83" s="1"/>
  <c r="H83"/>
  <c r="G83"/>
  <c r="E83"/>
  <c r="D83"/>
  <c r="W82"/>
  <c r="J82"/>
  <c r="K82"/>
  <c r="H82"/>
  <c r="G82"/>
  <c r="E82"/>
  <c r="D82"/>
  <c r="F82"/>
  <c r="W81"/>
  <c r="J81"/>
  <c r="K81" s="1"/>
  <c r="L81"/>
  <c r="H81"/>
  <c r="G81"/>
  <c r="E81"/>
  <c r="D81"/>
  <c r="F81"/>
  <c r="W80"/>
  <c r="J80"/>
  <c r="K80"/>
  <c r="H80"/>
  <c r="G80"/>
  <c r="E80"/>
  <c r="D80"/>
  <c r="F80" s="1"/>
  <c r="W79"/>
  <c r="J79"/>
  <c r="L79" s="1"/>
  <c r="H79"/>
  <c r="G79"/>
  <c r="E79"/>
  <c r="D79"/>
  <c r="F79"/>
  <c r="W78"/>
  <c r="J78"/>
  <c r="K78"/>
  <c r="H78"/>
  <c r="G78"/>
  <c r="E78"/>
  <c r="D78"/>
  <c r="F78"/>
  <c r="W77"/>
  <c r="J77"/>
  <c r="L77"/>
  <c r="H77"/>
  <c r="G77"/>
  <c r="E77"/>
  <c r="D77"/>
  <c r="F77"/>
  <c r="W76"/>
  <c r="J76"/>
  <c r="K76"/>
  <c r="H76"/>
  <c r="G76"/>
  <c r="E76"/>
  <c r="D76"/>
  <c r="W75"/>
  <c r="J75"/>
  <c r="L75" s="1"/>
  <c r="H75"/>
  <c r="G75"/>
  <c r="E75"/>
  <c r="D75"/>
  <c r="W74"/>
  <c r="J74"/>
  <c r="K74"/>
  <c r="H74"/>
  <c r="G74"/>
  <c r="E74"/>
  <c r="D74"/>
  <c r="W73"/>
  <c r="J73"/>
  <c r="K73" s="1"/>
  <c r="L73"/>
  <c r="H73"/>
  <c r="G73"/>
  <c r="E73"/>
  <c r="D73"/>
  <c r="W72"/>
  <c r="J72"/>
  <c r="K72"/>
  <c r="H72"/>
  <c r="G72"/>
  <c r="E72"/>
  <c r="D72"/>
  <c r="F72" s="1"/>
  <c r="W71"/>
  <c r="J71"/>
  <c r="L71" s="1"/>
  <c r="H71"/>
  <c r="G71"/>
  <c r="E71"/>
  <c r="D71"/>
  <c r="W70"/>
  <c r="J70"/>
  <c r="K70"/>
  <c r="H70"/>
  <c r="G70"/>
  <c r="E70"/>
  <c r="D70"/>
  <c r="W69"/>
  <c r="J69"/>
  <c r="L69"/>
  <c r="H69"/>
  <c r="G69"/>
  <c r="E69"/>
  <c r="D69"/>
  <c r="W68"/>
  <c r="J68"/>
  <c r="K68"/>
  <c r="H68"/>
  <c r="G68"/>
  <c r="E68"/>
  <c r="D68"/>
  <c r="W67"/>
  <c r="J67"/>
  <c r="L67" s="1"/>
  <c r="H67"/>
  <c r="G67"/>
  <c r="E67"/>
  <c r="D67"/>
  <c r="F67"/>
  <c r="W66"/>
  <c r="J66"/>
  <c r="K66"/>
  <c r="H66"/>
  <c r="G66"/>
  <c r="E66"/>
  <c r="D66"/>
  <c r="F66"/>
  <c r="W65"/>
  <c r="J65"/>
  <c r="K65" s="1"/>
  <c r="L65"/>
  <c r="H65"/>
  <c r="G65"/>
  <c r="E65"/>
  <c r="D65"/>
  <c r="W64"/>
  <c r="J64"/>
  <c r="K64"/>
  <c r="H64"/>
  <c r="G64"/>
  <c r="E64"/>
  <c r="D64"/>
  <c r="F64" s="1"/>
  <c r="W63"/>
  <c r="J63"/>
  <c r="L63" s="1"/>
  <c r="H63"/>
  <c r="G63"/>
  <c r="E63"/>
  <c r="D63"/>
  <c r="F63"/>
  <c r="W62"/>
  <c r="J62"/>
  <c r="K62"/>
  <c r="H62"/>
  <c r="G62"/>
  <c r="E62"/>
  <c r="D62"/>
  <c r="F62"/>
  <c r="W61"/>
  <c r="J61"/>
  <c r="L61"/>
  <c r="H61"/>
  <c r="G61"/>
  <c r="E61"/>
  <c r="D61"/>
  <c r="W60"/>
  <c r="J60"/>
  <c r="K60"/>
  <c r="H60"/>
  <c r="G60"/>
  <c r="E60"/>
  <c r="D60"/>
  <c r="F60"/>
  <c r="W59"/>
  <c r="J59"/>
  <c r="L59" s="1"/>
  <c r="H59"/>
  <c r="G59"/>
  <c r="E59"/>
  <c r="D59"/>
  <c r="W58"/>
  <c r="J58"/>
  <c r="K58"/>
  <c r="H58"/>
  <c r="G58"/>
  <c r="E58"/>
  <c r="D58"/>
  <c r="W57"/>
  <c r="J57"/>
  <c r="K57" s="1"/>
  <c r="L57"/>
  <c r="H57"/>
  <c r="G57"/>
  <c r="E57"/>
  <c r="D57"/>
  <c r="W56"/>
  <c r="J56"/>
  <c r="K56"/>
  <c r="H56"/>
  <c r="G56"/>
  <c r="E56"/>
  <c r="D56"/>
  <c r="W55"/>
  <c r="J55"/>
  <c r="L55" s="1"/>
  <c r="H55"/>
  <c r="G55"/>
  <c r="E55"/>
  <c r="D55"/>
  <c r="J54"/>
  <c r="L54" s="1"/>
  <c r="K54"/>
  <c r="H54"/>
  <c r="G54"/>
  <c r="E54"/>
  <c r="D54"/>
  <c r="F54"/>
  <c r="W53"/>
  <c r="J53"/>
  <c r="K53"/>
  <c r="H53"/>
  <c r="G53"/>
  <c r="E53"/>
  <c r="D53"/>
  <c r="F53"/>
  <c r="W52"/>
  <c r="J52"/>
  <c r="K52" s="1"/>
  <c r="L52"/>
  <c r="H52"/>
  <c r="G52"/>
  <c r="E52"/>
  <c r="D52"/>
  <c r="F52"/>
  <c r="W51"/>
  <c r="J51"/>
  <c r="K51" s="1"/>
  <c r="L51"/>
  <c r="H51"/>
  <c r="G51"/>
  <c r="E51"/>
  <c r="D51"/>
  <c r="W50"/>
  <c r="J50"/>
  <c r="K50" s="1"/>
  <c r="L50"/>
  <c r="H50"/>
  <c r="G50"/>
  <c r="E50"/>
  <c r="D50"/>
  <c r="F50"/>
  <c r="W49"/>
  <c r="J49"/>
  <c r="K49"/>
  <c r="H49"/>
  <c r="G49"/>
  <c r="E49"/>
  <c r="D49"/>
  <c r="F49"/>
  <c r="W48"/>
  <c r="J48"/>
  <c r="L48" s="1"/>
  <c r="H48"/>
  <c r="G48"/>
  <c r="E48"/>
  <c r="D48"/>
  <c r="F48" s="1"/>
  <c r="W47"/>
  <c r="J47"/>
  <c r="L47"/>
  <c r="H47"/>
  <c r="G47"/>
  <c r="E47"/>
  <c r="D47"/>
  <c r="F47"/>
  <c r="W46"/>
  <c r="J46"/>
  <c r="K46" s="1"/>
  <c r="L46"/>
  <c r="H46"/>
  <c r="G46"/>
  <c r="E46"/>
  <c r="D46"/>
  <c r="F46"/>
  <c r="W45"/>
  <c r="J45"/>
  <c r="K45"/>
  <c r="H45"/>
  <c r="G45"/>
  <c r="E45"/>
  <c r="D45"/>
  <c r="F45"/>
  <c r="W44"/>
  <c r="J44"/>
  <c r="K44"/>
  <c r="H44"/>
  <c r="G44"/>
  <c r="E44"/>
  <c r="D44"/>
  <c r="F44"/>
  <c r="W43"/>
  <c r="J43"/>
  <c r="K43" s="1"/>
  <c r="L43"/>
  <c r="H43"/>
  <c r="G43"/>
  <c r="E43"/>
  <c r="D43"/>
  <c r="F43"/>
  <c r="W42"/>
  <c r="J42"/>
  <c r="L42" s="1"/>
  <c r="H42"/>
  <c r="G42"/>
  <c r="E42"/>
  <c r="D42"/>
  <c r="W41"/>
  <c r="J41"/>
  <c r="K41"/>
  <c r="H41"/>
  <c r="G41"/>
  <c r="E41"/>
  <c r="D41"/>
  <c r="F41"/>
  <c r="W40"/>
  <c r="J40"/>
  <c r="K40"/>
  <c r="H40"/>
  <c r="G40"/>
  <c r="E40"/>
  <c r="D40"/>
  <c r="F40" s="1"/>
  <c r="W39"/>
  <c r="J39"/>
  <c r="K39" s="1"/>
  <c r="L39"/>
  <c r="H39"/>
  <c r="G39"/>
  <c r="E39"/>
  <c r="D39"/>
  <c r="W38"/>
  <c r="J38"/>
  <c r="K38"/>
  <c r="H38"/>
  <c r="G38"/>
  <c r="E38"/>
  <c r="D38"/>
  <c r="W37"/>
  <c r="J37"/>
  <c r="K37"/>
  <c r="H37"/>
  <c r="G37"/>
  <c r="E37"/>
  <c r="D37"/>
  <c r="W36"/>
  <c r="J36"/>
  <c r="L36" s="1"/>
  <c r="H36"/>
  <c r="G36"/>
  <c r="E36"/>
  <c r="D36"/>
  <c r="W35"/>
  <c r="J35"/>
  <c r="K35" s="1"/>
  <c r="L35"/>
  <c r="H35"/>
  <c r="G35"/>
  <c r="E35"/>
  <c r="D35"/>
  <c r="W34"/>
  <c r="J34"/>
  <c r="K34"/>
  <c r="H34"/>
  <c r="G34"/>
  <c r="E34"/>
  <c r="D34"/>
  <c r="F34"/>
  <c r="W33"/>
  <c r="J33"/>
  <c r="K33"/>
  <c r="H33"/>
  <c r="G33"/>
  <c r="E33"/>
  <c r="D33"/>
  <c r="W32"/>
  <c r="J32"/>
  <c r="L32" s="1"/>
  <c r="H32"/>
  <c r="G32"/>
  <c r="E32"/>
  <c r="D32"/>
  <c r="F32"/>
  <c r="W31"/>
  <c r="J31"/>
  <c r="L31"/>
  <c r="H31"/>
  <c r="G31"/>
  <c r="E31"/>
  <c r="D31"/>
  <c r="F31"/>
  <c r="W30"/>
  <c r="J30"/>
  <c r="L30" s="1"/>
  <c r="H30"/>
  <c r="G30"/>
  <c r="E30"/>
  <c r="D30"/>
  <c r="F30"/>
  <c r="W29"/>
  <c r="J29"/>
  <c r="K29"/>
  <c r="H29"/>
  <c r="G29"/>
  <c r="E29"/>
  <c r="D29"/>
  <c r="F29"/>
  <c r="W28"/>
  <c r="J28"/>
  <c r="L28" s="1"/>
  <c r="K28"/>
  <c r="H28"/>
  <c r="G28"/>
  <c r="E28"/>
  <c r="D28"/>
  <c r="F28"/>
  <c r="W27"/>
  <c r="J27"/>
  <c r="L27"/>
  <c r="H27"/>
  <c r="G27"/>
  <c r="E27"/>
  <c r="D27"/>
  <c r="F27"/>
  <c r="W26"/>
  <c r="J26"/>
  <c r="L26" s="1"/>
  <c r="H26"/>
  <c r="G26"/>
  <c r="E26"/>
  <c r="D26"/>
  <c r="F26"/>
  <c r="W25"/>
  <c r="J25"/>
  <c r="K25"/>
  <c r="H25"/>
  <c r="G25"/>
  <c r="E25"/>
  <c r="D25"/>
  <c r="F25"/>
  <c r="W24"/>
  <c r="J24"/>
  <c r="K24" s="1"/>
  <c r="L24"/>
  <c r="H24"/>
  <c r="G24"/>
  <c r="E24"/>
  <c r="D24"/>
  <c r="W23"/>
  <c r="J23"/>
  <c r="K23" s="1"/>
  <c r="L23"/>
  <c r="H23"/>
  <c r="G23"/>
  <c r="E23"/>
  <c r="D23"/>
  <c r="W22"/>
  <c r="J22"/>
  <c r="L22" s="1"/>
  <c r="K22"/>
  <c r="H22"/>
  <c r="G22"/>
  <c r="E22"/>
  <c r="D22"/>
  <c r="F22"/>
  <c r="W21"/>
  <c r="J21"/>
  <c r="K21"/>
  <c r="H21"/>
  <c r="G21"/>
  <c r="E21"/>
  <c r="D21"/>
  <c r="F21"/>
  <c r="W20"/>
  <c r="J20"/>
  <c r="K20" s="1"/>
  <c r="L20"/>
  <c r="H20"/>
  <c r="G20"/>
  <c r="E20"/>
  <c r="D20"/>
  <c r="F20"/>
  <c r="W19"/>
  <c r="J19"/>
  <c r="K19" s="1"/>
  <c r="L19"/>
  <c r="H19"/>
  <c r="G19"/>
  <c r="E19"/>
  <c r="D19"/>
  <c r="W18"/>
  <c r="J18"/>
  <c r="K18" s="1"/>
  <c r="L18"/>
  <c r="H18"/>
  <c r="G18"/>
  <c r="E18"/>
  <c r="D18"/>
  <c r="W17"/>
  <c r="J17"/>
  <c r="K17"/>
  <c r="H17"/>
  <c r="G17"/>
  <c r="E17"/>
  <c r="D17"/>
  <c r="W16"/>
  <c r="J16"/>
  <c r="L16" s="1"/>
  <c r="H16"/>
  <c r="G16"/>
  <c r="E16"/>
  <c r="D16"/>
  <c r="W15"/>
  <c r="J15"/>
  <c r="L15"/>
  <c r="H15"/>
  <c r="G15"/>
  <c r="E15"/>
  <c r="D15"/>
  <c r="W14"/>
  <c r="J14"/>
  <c r="K14" s="1"/>
  <c r="L14"/>
  <c r="H14"/>
  <c r="G14"/>
  <c r="E14"/>
  <c r="D14"/>
  <c r="F14"/>
  <c r="W13"/>
  <c r="J13"/>
  <c r="K13"/>
  <c r="H13"/>
  <c r="G13"/>
  <c r="E13"/>
  <c r="D13"/>
  <c r="F13" s="1"/>
  <c r="W12"/>
  <c r="J12"/>
  <c r="K12"/>
  <c r="H12"/>
  <c r="G12"/>
  <c r="E12"/>
  <c r="D12"/>
  <c r="F12" s="1"/>
  <c r="W11"/>
  <c r="J11"/>
  <c r="K11" s="1"/>
  <c r="L11"/>
  <c r="H11"/>
  <c r="G11"/>
  <c r="E11"/>
  <c r="D11"/>
  <c r="W10"/>
  <c r="J10"/>
  <c r="L10" s="1"/>
  <c r="H10"/>
  <c r="G10"/>
  <c r="E10"/>
  <c r="D10"/>
  <c r="W9"/>
  <c r="J9"/>
  <c r="K9"/>
  <c r="H9"/>
  <c r="G9"/>
  <c r="E9"/>
  <c r="D9"/>
  <c r="F9"/>
  <c r="W8"/>
  <c r="J8"/>
  <c r="K8"/>
  <c r="H8"/>
  <c r="G8"/>
  <c r="E8"/>
  <c r="D8"/>
  <c r="F8"/>
  <c r="W7"/>
  <c r="J7"/>
  <c r="K7" s="1"/>
  <c r="L7"/>
  <c r="H7"/>
  <c r="G7"/>
  <c r="E7"/>
  <c r="D7"/>
  <c r="F7"/>
  <c r="W6"/>
  <c r="J6"/>
  <c r="K6"/>
  <c r="H6"/>
  <c r="G6"/>
  <c r="E6"/>
  <c r="D6"/>
  <c r="W5"/>
  <c r="J5"/>
  <c r="K5"/>
  <c r="H5"/>
  <c r="G5"/>
  <c r="E5"/>
  <c r="D5"/>
  <c r="F5"/>
  <c r="W4"/>
  <c r="J4"/>
  <c r="L4" s="1"/>
  <c r="H4"/>
  <c r="G4"/>
  <c r="E4"/>
  <c r="D4"/>
  <c r="F4"/>
  <c r="A4" i="10"/>
  <c r="J19" i="6"/>
  <c r="K19"/>
  <c r="A5" i="1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D78" i="6"/>
  <c r="E78"/>
  <c r="G78"/>
  <c r="H78"/>
  <c r="D79"/>
  <c r="E79"/>
  <c r="G79"/>
  <c r="H79"/>
  <c r="D80"/>
  <c r="E80"/>
  <c r="G80"/>
  <c r="H80"/>
  <c r="D81"/>
  <c r="E81"/>
  <c r="G81"/>
  <c r="H81"/>
  <c r="D82"/>
  <c r="E82"/>
  <c r="G82"/>
  <c r="H82"/>
  <c r="D83"/>
  <c r="E83"/>
  <c r="G83"/>
  <c r="H83"/>
  <c r="D84"/>
  <c r="E84"/>
  <c r="F84" s="1"/>
  <c r="G84"/>
  <c r="H84"/>
  <c r="D85"/>
  <c r="E85"/>
  <c r="G85"/>
  <c r="H85"/>
  <c r="D86"/>
  <c r="E86"/>
  <c r="G86"/>
  <c r="H86"/>
  <c r="D87"/>
  <c r="E87"/>
  <c r="G87"/>
  <c r="H87"/>
  <c r="D88"/>
  <c r="E88"/>
  <c r="G88"/>
  <c r="H88"/>
  <c r="D89"/>
  <c r="E89"/>
  <c r="G89"/>
  <c r="H89"/>
  <c r="D90"/>
  <c r="E90"/>
  <c r="G90"/>
  <c r="H90"/>
  <c r="D91"/>
  <c r="E91"/>
  <c r="G91"/>
  <c r="H91"/>
  <c r="D92"/>
  <c r="E92"/>
  <c r="F92" s="1"/>
  <c r="G92"/>
  <c r="H92"/>
  <c r="D93"/>
  <c r="E93"/>
  <c r="G93"/>
  <c r="H93"/>
  <c r="D94"/>
  <c r="E94"/>
  <c r="G94"/>
  <c r="H94"/>
  <c r="D95"/>
  <c r="E95"/>
  <c r="G95"/>
  <c r="H95"/>
  <c r="D96"/>
  <c r="E96"/>
  <c r="G96"/>
  <c r="H96"/>
  <c r="D97"/>
  <c r="E97"/>
  <c r="G97"/>
  <c r="H97"/>
  <c r="D98"/>
  <c r="E98"/>
  <c r="G98"/>
  <c r="H98"/>
  <c r="D99"/>
  <c r="E99"/>
  <c r="G99"/>
  <c r="H99"/>
  <c r="D100"/>
  <c r="E100"/>
  <c r="F100" s="1"/>
  <c r="G100"/>
  <c r="H100"/>
  <c r="D101"/>
  <c r="E101"/>
  <c r="G101"/>
  <c r="H101"/>
  <c r="D102"/>
  <c r="E102"/>
  <c r="G102"/>
  <c r="H102"/>
  <c r="D103"/>
  <c r="E103"/>
  <c r="G103"/>
  <c r="H103"/>
  <c r="D104"/>
  <c r="E104"/>
  <c r="G104"/>
  <c r="H104"/>
  <c r="D105"/>
  <c r="E105"/>
  <c r="G105"/>
  <c r="H105"/>
  <c r="D106"/>
  <c r="E106"/>
  <c r="G106"/>
  <c r="H106"/>
  <c r="D107"/>
  <c r="E107"/>
  <c r="G107"/>
  <c r="H107"/>
  <c r="D108"/>
  <c r="E108"/>
  <c r="F108" s="1"/>
  <c r="G108"/>
  <c r="H108"/>
  <c r="D109"/>
  <c r="E109"/>
  <c r="G109"/>
  <c r="H109"/>
  <c r="D110"/>
  <c r="E110"/>
  <c r="G110"/>
  <c r="H110"/>
  <c r="D111"/>
  <c r="E111"/>
  <c r="G111"/>
  <c r="H111"/>
  <c r="D112"/>
  <c r="E112"/>
  <c r="G112"/>
  <c r="H112"/>
  <c r="D113"/>
  <c r="E113"/>
  <c r="G113"/>
  <c r="H113"/>
  <c r="D114"/>
  <c r="E114"/>
  <c r="G114"/>
  <c r="H114"/>
  <c r="D115"/>
  <c r="E115"/>
  <c r="G115"/>
  <c r="H115"/>
  <c r="G76" i="5"/>
  <c r="I29" i="24" s="1"/>
  <c r="G77" i="5"/>
  <c r="I19" i="24" s="1"/>
  <c r="G78" i="5"/>
  <c r="I62" i="24" s="1"/>
  <c r="G79" i="5"/>
  <c r="I37" i="24" s="1"/>
  <c r="G80" i="5"/>
  <c r="I85" i="24" s="1"/>
  <c r="G81" i="5"/>
  <c r="I17" i="24" s="1"/>
  <c r="G82" i="5"/>
  <c r="I92" i="24" s="1"/>
  <c r="G83" i="5"/>
  <c r="I28" i="24" s="1"/>
  <c r="G84" i="5"/>
  <c r="I106" i="24" s="1"/>
  <c r="G85" i="5"/>
  <c r="I91" i="24" s="1"/>
  <c r="G86" i="5"/>
  <c r="I46" i="24" s="1"/>
  <c r="G87" i="5"/>
  <c r="I66" i="24" s="1"/>
  <c r="G88" i="5"/>
  <c r="I22" i="24" s="1"/>
  <c r="G89" i="5"/>
  <c r="I56" i="24" s="1"/>
  <c r="G90" i="5"/>
  <c r="I50" i="24" s="1"/>
  <c r="G91" i="5"/>
  <c r="I24" i="24" s="1"/>
  <c r="G92" i="5"/>
  <c r="I55" i="24" s="1"/>
  <c r="G93" i="5"/>
  <c r="I60" i="24" s="1"/>
  <c r="G94" i="5"/>
  <c r="I20" i="24" s="1"/>
  <c r="G95" i="5"/>
  <c r="I97" i="24" s="1"/>
  <c r="G96" i="5"/>
  <c r="I15" i="24" s="1"/>
  <c r="G97" i="5"/>
  <c r="I25" i="24" s="1"/>
  <c r="G98" i="5"/>
  <c r="I48" i="24" s="1"/>
  <c r="G99" i="5"/>
  <c r="I63" i="24" s="1"/>
  <c r="G100" i="5"/>
  <c r="I115" i="24" s="1"/>
  <c r="G101" i="5"/>
  <c r="I114" i="24" s="1"/>
  <c r="G102" i="5"/>
  <c r="I45" i="24" s="1"/>
  <c r="G103" i="5"/>
  <c r="I75" i="24" s="1"/>
  <c r="G104" i="5"/>
  <c r="I108" i="24" s="1"/>
  <c r="G105" i="5"/>
  <c r="I107" i="24" s="1"/>
  <c r="G106" i="5"/>
  <c r="I74" i="24" s="1"/>
  <c r="G107" i="5"/>
  <c r="I105" i="24" s="1"/>
  <c r="G108" i="5"/>
  <c r="I101" i="24" s="1"/>
  <c r="G109" i="5"/>
  <c r="I111" i="24" s="1"/>
  <c r="G110" i="5"/>
  <c r="I110" i="24" s="1"/>
  <c r="G111" i="5"/>
  <c r="I43" i="24" s="1"/>
  <c r="G112" i="5"/>
  <c r="I104" i="24" s="1"/>
  <c r="G113" i="5"/>
  <c r="I77" i="24" s="1"/>
  <c r="D73" i="6"/>
  <c r="E73"/>
  <c r="G73"/>
  <c r="H73"/>
  <c r="D74"/>
  <c r="E74"/>
  <c r="G74"/>
  <c r="H74"/>
  <c r="D75"/>
  <c r="E75"/>
  <c r="G75"/>
  <c r="H75"/>
  <c r="I75"/>
  <c r="D76"/>
  <c r="E76"/>
  <c r="G76"/>
  <c r="H76"/>
  <c r="D77"/>
  <c r="E77"/>
  <c r="F77" s="1"/>
  <c r="G77"/>
  <c r="H77"/>
  <c r="G49" i="5"/>
  <c r="I33" i="24" s="1"/>
  <c r="I25" i="6"/>
  <c r="G50" i="5"/>
  <c r="I44" i="24" s="1"/>
  <c r="I56" i="6"/>
  <c r="G51" i="5"/>
  <c r="I83" i="24" s="1"/>
  <c r="G52" i="5"/>
  <c r="I38" i="24" s="1"/>
  <c r="G53" i="5"/>
  <c r="I21" i="24" s="1"/>
  <c r="G54" i="5"/>
  <c r="I32" i="24" s="1"/>
  <c r="I63" i="6"/>
  <c r="G55" i="5"/>
  <c r="I58" i="24" s="1"/>
  <c r="I60" i="6"/>
  <c r="G56" i="5"/>
  <c r="I18" i="24" s="1"/>
  <c r="G57" i="5"/>
  <c r="I41" i="24" s="1"/>
  <c r="G58" i="5"/>
  <c r="I13" i="24" s="1"/>
  <c r="G59" i="5"/>
  <c r="I94" i="24" s="1"/>
  <c r="G60" i="5"/>
  <c r="I95" i="24" s="1"/>
  <c r="G61" i="5"/>
  <c r="I31" i="24" s="1"/>
  <c r="G62" i="5"/>
  <c r="I65" i="24" s="1"/>
  <c r="G63" i="5"/>
  <c r="I61" i="24" s="1"/>
  <c r="I18" i="6"/>
  <c r="G64" i="5"/>
  <c r="I14" i="24" s="1"/>
  <c r="G65" i="5"/>
  <c r="I88" i="24" s="1"/>
  <c r="G66" i="5"/>
  <c r="I35" i="24" s="1"/>
  <c r="G67" i="5"/>
  <c r="I9" i="24" s="1"/>
  <c r="G68" i="5"/>
  <c r="I47" i="24" s="1"/>
  <c r="G69" i="5"/>
  <c r="I23" i="24" s="1"/>
  <c r="G70" i="5"/>
  <c r="I53" i="24" s="1"/>
  <c r="G71" i="5"/>
  <c r="I96" i="24" s="1"/>
  <c r="I15" i="6"/>
  <c r="G72" i="5"/>
  <c r="I51" i="24" s="1"/>
  <c r="G73" i="5"/>
  <c r="I59" i="24" s="1"/>
  <c r="G74" i="5"/>
  <c r="I79" i="24" s="1"/>
  <c r="G75" i="5"/>
  <c r="I98" i="24" s="1"/>
  <c r="G47" i="5"/>
  <c r="I16" i="24" s="1"/>
  <c r="G48" i="5"/>
  <c r="I84" i="24" s="1"/>
  <c r="G36" i="5"/>
  <c r="I42" i="24" s="1"/>
  <c r="G37" i="5"/>
  <c r="I103" i="24" s="1"/>
  <c r="G38" i="5"/>
  <c r="I6" i="24" s="1"/>
  <c r="G39" i="5"/>
  <c r="I76" i="24" s="1"/>
  <c r="G40" i="5"/>
  <c r="I57" i="24" s="1"/>
  <c r="G41" i="5"/>
  <c r="I86" i="24" s="1"/>
  <c r="I29" i="6"/>
  <c r="G42" i="5"/>
  <c r="I112" i="24" s="1"/>
  <c r="G43" i="5"/>
  <c r="I26" i="24" s="1"/>
  <c r="G44" i="5"/>
  <c r="I5" i="24" s="1"/>
  <c r="G45" i="5"/>
  <c r="I27" i="24" s="1"/>
  <c r="G46" i="5"/>
  <c r="I40" i="24" s="1"/>
  <c r="G35" i="5"/>
  <c r="I52" i="24" s="1"/>
  <c r="I58" i="6"/>
  <c r="G34" i="5"/>
  <c r="I113" i="24" s="1"/>
  <c r="G7" i="5"/>
  <c r="I68" i="24" s="1"/>
  <c r="B91" i="10"/>
  <c r="C91"/>
  <c r="B92"/>
  <c r="C92"/>
  <c r="B93"/>
  <c r="C93"/>
  <c r="B94"/>
  <c r="C94"/>
  <c r="G31" i="5"/>
  <c r="I102" i="24" s="1"/>
  <c r="D56" i="6"/>
  <c r="E56"/>
  <c r="G56"/>
  <c r="H56"/>
  <c r="D57"/>
  <c r="E57"/>
  <c r="G57"/>
  <c r="H57"/>
  <c r="D58"/>
  <c r="E58"/>
  <c r="G58"/>
  <c r="H58"/>
  <c r="D59"/>
  <c r="E59"/>
  <c r="G59"/>
  <c r="H59"/>
  <c r="D60"/>
  <c r="E60"/>
  <c r="G60"/>
  <c r="H60"/>
  <c r="D61"/>
  <c r="E61"/>
  <c r="G61"/>
  <c r="H61"/>
  <c r="D62"/>
  <c r="E62"/>
  <c r="G62"/>
  <c r="H62"/>
  <c r="D63"/>
  <c r="E63"/>
  <c r="G63"/>
  <c r="H63"/>
  <c r="D64"/>
  <c r="E64"/>
  <c r="G64"/>
  <c r="H64"/>
  <c r="D65"/>
  <c r="E65"/>
  <c r="G65"/>
  <c r="H65"/>
  <c r="D66"/>
  <c r="E66"/>
  <c r="G66"/>
  <c r="H66"/>
  <c r="D67"/>
  <c r="E67"/>
  <c r="G67"/>
  <c r="H67"/>
  <c r="D68"/>
  <c r="E68"/>
  <c r="G68"/>
  <c r="H68"/>
  <c r="D69"/>
  <c r="E69"/>
  <c r="G69"/>
  <c r="H69"/>
  <c r="D70"/>
  <c r="E70"/>
  <c r="G70"/>
  <c r="H70"/>
  <c r="D71"/>
  <c r="E71"/>
  <c r="G71"/>
  <c r="H71"/>
  <c r="D72"/>
  <c r="E72"/>
  <c r="G72"/>
  <c r="H72"/>
  <c r="G26" i="5"/>
  <c r="I8" i="24" s="1"/>
  <c r="I31" i="6"/>
  <c r="G27" i="5"/>
  <c r="I7" i="24" s="1"/>
  <c r="G28" i="5"/>
  <c r="I87" i="24" s="1"/>
  <c r="I24" i="6"/>
  <c r="G29" i="5"/>
  <c r="I90" i="24" s="1"/>
  <c r="G30" i="5"/>
  <c r="I64" i="24" s="1"/>
  <c r="G32" i="5"/>
  <c r="I34" i="24" s="1"/>
  <c r="I6" i="6"/>
  <c r="G33" i="5"/>
  <c r="I93" i="24" s="1"/>
  <c r="G6" i="5"/>
  <c r="I100" i="24" s="1"/>
  <c r="I8" i="6"/>
  <c r="G24" i="5"/>
  <c r="I78" i="24" s="1"/>
  <c r="G25" i="5"/>
  <c r="I36" i="24" s="1"/>
  <c r="G23" i="5"/>
  <c r="I89" i="24" s="1"/>
  <c r="G22" i="5"/>
  <c r="I69" i="24" s="1"/>
  <c r="I17" i="6"/>
  <c r="G19" i="5"/>
  <c r="I70" i="24" s="1"/>
  <c r="G15" i="6"/>
  <c r="G26"/>
  <c r="G13" i="5"/>
  <c r="I30" i="24" s="1"/>
  <c r="G12" i="5"/>
  <c r="I67" i="24" s="1"/>
  <c r="G35" i="6"/>
  <c r="G11" i="5"/>
  <c r="I80" i="24" s="1"/>
  <c r="I57" i="6"/>
  <c r="G10" i="5"/>
  <c r="I109" i="24" s="1"/>
  <c r="G8" i="5"/>
  <c r="I73" i="24" s="1"/>
  <c r="G10" i="6"/>
  <c r="G4"/>
  <c r="G5"/>
  <c r="G2" i="5"/>
  <c r="I4" i="24" s="1"/>
  <c r="G3" i="5"/>
  <c r="I12" i="24" s="1"/>
  <c r="I28" i="6"/>
  <c r="G4" i="5"/>
  <c r="I10" i="24" s="1"/>
  <c r="I23" i="6"/>
  <c r="I70"/>
  <c r="G5" i="5"/>
  <c r="I82" i="24" s="1"/>
  <c r="G9" i="5"/>
  <c r="I11" i="24" s="1"/>
  <c r="I61" i="6"/>
  <c r="G14" i="5"/>
  <c r="I81" i="24" s="1"/>
  <c r="G15" i="5"/>
  <c r="I72" i="24" s="1"/>
  <c r="G16" i="5"/>
  <c r="I39" i="24" s="1"/>
  <c r="G17" i="5"/>
  <c r="I49" i="24" s="1"/>
  <c r="G18" i="5"/>
  <c r="I99" i="24" s="1"/>
  <c r="I51" i="6"/>
  <c r="G9"/>
  <c r="G20" i="5"/>
  <c r="I54" i="24" s="1"/>
  <c r="G21" i="5"/>
  <c r="I71" i="24" s="1"/>
  <c r="I30" i="6"/>
  <c r="G40"/>
  <c r="G39"/>
  <c r="G45"/>
  <c r="G38"/>
  <c r="G50"/>
  <c r="G37"/>
  <c r="G16"/>
  <c r="G53"/>
  <c r="G49"/>
  <c r="G30"/>
  <c r="G48"/>
  <c r="G43"/>
  <c r="G8"/>
  <c r="G54"/>
  <c r="G17"/>
  <c r="G5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G25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4"/>
  <c r="G22"/>
  <c r="G51"/>
  <c r="G20"/>
  <c r="G33"/>
  <c r="G32"/>
  <c r="G41"/>
  <c r="B54" i="10"/>
  <c r="C54"/>
  <c r="B55"/>
  <c r="C55"/>
  <c r="B56"/>
  <c r="C56"/>
  <c r="W108" i="6"/>
  <c r="W109"/>
  <c r="W110"/>
  <c r="W111"/>
  <c r="W112"/>
  <c r="W113"/>
  <c r="W114"/>
  <c r="W115"/>
  <c r="W74"/>
  <c r="W75"/>
  <c r="W76"/>
  <c r="W77"/>
  <c r="W78"/>
  <c r="W79"/>
  <c r="W80"/>
  <c r="W81"/>
  <c r="W82"/>
  <c r="W83"/>
  <c r="W84"/>
  <c r="W85"/>
  <c r="W86"/>
  <c r="W87"/>
  <c r="W88"/>
  <c r="W89"/>
  <c r="W90"/>
  <c r="W92"/>
  <c r="W93"/>
  <c r="W94"/>
  <c r="W95"/>
  <c r="W96"/>
  <c r="W97"/>
  <c r="W98"/>
  <c r="W99"/>
  <c r="W100"/>
  <c r="W101"/>
  <c r="W102"/>
  <c r="W103"/>
  <c r="W104"/>
  <c r="W105"/>
  <c r="W106"/>
  <c r="W107"/>
  <c r="D54"/>
  <c r="E54"/>
  <c r="E17"/>
  <c r="W17"/>
  <c r="E9"/>
  <c r="W9"/>
  <c r="E22"/>
  <c r="W22"/>
  <c r="E44"/>
  <c r="W44"/>
  <c r="E19"/>
  <c r="W19"/>
  <c r="E8"/>
  <c r="W8"/>
  <c r="E24"/>
  <c r="W24"/>
  <c r="E16"/>
  <c r="W16"/>
  <c r="E46"/>
  <c r="W46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E12"/>
  <c r="W12"/>
  <c r="C43" i="10"/>
  <c r="C44"/>
  <c r="D47" i="6"/>
  <c r="E47"/>
  <c r="F47" s="1"/>
  <c r="W47"/>
  <c r="D10"/>
  <c r="E10"/>
  <c r="W10"/>
  <c r="D34"/>
  <c r="E34"/>
  <c r="W34"/>
  <c r="D53"/>
  <c r="E53"/>
  <c r="W53"/>
  <c r="D35"/>
  <c r="E35"/>
  <c r="W35"/>
  <c r="D40"/>
  <c r="E40"/>
  <c r="W40"/>
  <c r="E39"/>
  <c r="W39"/>
  <c r="A3" i="10"/>
  <c r="A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5"/>
  <c r="C46"/>
  <c r="C47"/>
  <c r="C48"/>
  <c r="C49"/>
  <c r="C50"/>
  <c r="C51"/>
  <c r="C52"/>
  <c r="C53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2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D37" i="6"/>
  <c r="E37"/>
  <c r="F37" s="1"/>
  <c r="D26"/>
  <c r="E26"/>
  <c r="D45"/>
  <c r="E45"/>
  <c r="D55"/>
  <c r="E55"/>
  <c r="D5"/>
  <c r="E5"/>
  <c r="F5" s="1"/>
  <c r="D43"/>
  <c r="E43"/>
  <c r="D49"/>
  <c r="E49"/>
  <c r="D52"/>
  <c r="E52"/>
  <c r="D27"/>
  <c r="E27"/>
  <c r="F27" s="1"/>
  <c r="D11"/>
  <c r="E11"/>
  <c r="D32"/>
  <c r="E32"/>
  <c r="D28"/>
  <c r="E28"/>
  <c r="D13"/>
  <c r="E13"/>
  <c r="F13" s="1"/>
  <c r="D30"/>
  <c r="E30"/>
  <c r="D21"/>
  <c r="E21"/>
  <c r="D31"/>
  <c r="E31"/>
  <c r="D7"/>
  <c r="E7"/>
  <c r="F7" s="1"/>
  <c r="D42"/>
  <c r="E42"/>
  <c r="D23"/>
  <c r="E23"/>
  <c r="D15"/>
  <c r="E15"/>
  <c r="F15" s="1"/>
  <c r="D4"/>
  <c r="E4"/>
  <c r="F4" s="1"/>
  <c r="D48"/>
  <c r="E48"/>
  <c r="D51"/>
  <c r="E51"/>
  <c r="D18"/>
  <c r="E18"/>
  <c r="D29"/>
  <c r="E29"/>
  <c r="F29" s="1"/>
  <c r="D50"/>
  <c r="E50"/>
  <c r="D38"/>
  <c r="E38"/>
  <c r="D14"/>
  <c r="E14"/>
  <c r="D36"/>
  <c r="E36"/>
  <c r="F36" s="1"/>
  <c r="D6"/>
  <c r="E6"/>
  <c r="D25"/>
  <c r="E25"/>
  <c r="D41"/>
  <c r="E41"/>
  <c r="D20"/>
  <c r="E20"/>
  <c r="F20" s="1"/>
  <c r="E33"/>
  <c r="D33"/>
  <c r="W36"/>
  <c r="W6"/>
  <c r="W25"/>
  <c r="W41"/>
  <c r="W20"/>
  <c r="W5"/>
  <c r="W15"/>
  <c r="W4"/>
  <c r="W33"/>
  <c r="W38"/>
  <c r="W14"/>
  <c r="W27"/>
  <c r="W7"/>
  <c r="W11"/>
  <c r="W26"/>
  <c r="W32"/>
  <c r="W42"/>
  <c r="W37"/>
  <c r="W48"/>
  <c r="W55"/>
  <c r="W31"/>
  <c r="W30"/>
  <c r="W49"/>
  <c r="W51"/>
  <c r="W52"/>
  <c r="W21"/>
  <c r="W43"/>
  <c r="W28"/>
  <c r="W45"/>
  <c r="W50"/>
  <c r="W29"/>
  <c r="W23"/>
  <c r="W13"/>
  <c r="W18"/>
  <c r="D12"/>
  <c r="D46"/>
  <c r="D16"/>
  <c r="D24"/>
  <c r="D8"/>
  <c r="F8"/>
  <c r="D19"/>
  <c r="F19" s="1"/>
  <c r="D44"/>
  <c r="D22"/>
  <c r="D9"/>
  <c r="D17"/>
  <c r="D39"/>
  <c r="F39"/>
  <c r="G6"/>
  <c r="G46"/>
  <c r="G18"/>
  <c r="G24"/>
  <c r="G42"/>
  <c r="G47"/>
  <c r="G28"/>
  <c r="G44"/>
  <c r="G19"/>
  <c r="G34"/>
  <c r="G31"/>
  <c r="G13"/>
  <c r="G55"/>
  <c r="G29"/>
  <c r="G14"/>
  <c r="G7"/>
  <c r="G23"/>
  <c r="G11"/>
  <c r="G12"/>
  <c r="G27"/>
  <c r="G36"/>
  <c r="G21"/>
  <c r="I64"/>
  <c r="I38"/>
  <c r="I12"/>
  <c r="I41"/>
  <c r="I62"/>
  <c r="I42"/>
  <c r="I50"/>
  <c r="I53"/>
  <c r="I69"/>
  <c r="I49"/>
  <c r="I19"/>
  <c r="I33"/>
  <c r="I22"/>
  <c r="J52"/>
  <c r="K52"/>
  <c r="J6"/>
  <c r="K6"/>
  <c r="J7"/>
  <c r="K7"/>
  <c r="J56"/>
  <c r="L56"/>
  <c r="J30"/>
  <c r="K30"/>
  <c r="J93"/>
  <c r="L93"/>
  <c r="J41"/>
  <c r="L41"/>
  <c r="J17"/>
  <c r="L17"/>
  <c r="J43"/>
  <c r="L43"/>
  <c r="J94"/>
  <c r="K94"/>
  <c r="J53"/>
  <c r="L53"/>
  <c r="J27"/>
  <c r="K27"/>
  <c r="J102"/>
  <c r="K102"/>
  <c r="J92"/>
  <c r="L92"/>
  <c r="J114"/>
  <c r="L114"/>
  <c r="J113"/>
  <c r="L113"/>
  <c r="J112"/>
  <c r="K112"/>
  <c r="J111"/>
  <c r="K111"/>
  <c r="J101"/>
  <c r="K101"/>
  <c r="J91"/>
  <c r="L91"/>
  <c r="N91"/>
  <c r="P91"/>
  <c r="R91"/>
  <c r="T91"/>
  <c r="V91"/>
  <c r="J82"/>
  <c r="L82"/>
  <c r="J81"/>
  <c r="K81"/>
  <c r="J80"/>
  <c r="L80"/>
  <c r="J79"/>
  <c r="K79"/>
  <c r="J110"/>
  <c r="L110"/>
  <c r="J100"/>
  <c r="K100"/>
  <c r="J78"/>
  <c r="K78"/>
  <c r="J109"/>
  <c r="L109"/>
  <c r="J90"/>
  <c r="L90"/>
  <c r="J87"/>
  <c r="L87"/>
  <c r="J108"/>
  <c r="L108"/>
  <c r="J107"/>
  <c r="K107"/>
  <c r="J98"/>
  <c r="L98"/>
  <c r="J97"/>
  <c r="K97"/>
  <c r="J96"/>
  <c r="K96"/>
  <c r="J95"/>
  <c r="K95"/>
  <c r="J85"/>
  <c r="K85"/>
  <c r="J89"/>
  <c r="K89"/>
  <c r="J84"/>
  <c r="K84"/>
  <c r="J99"/>
  <c r="K99"/>
  <c r="J88"/>
  <c r="K88"/>
  <c r="J86"/>
  <c r="K86"/>
  <c r="J64"/>
  <c r="K64"/>
  <c r="J115"/>
  <c r="L115"/>
  <c r="J106"/>
  <c r="L106"/>
  <c r="J105"/>
  <c r="K105"/>
  <c r="J104"/>
  <c r="L104"/>
  <c r="J103"/>
  <c r="K103"/>
  <c r="J83"/>
  <c r="L83"/>
  <c r="J54"/>
  <c r="L54"/>
  <c r="J70"/>
  <c r="L70"/>
  <c r="J68"/>
  <c r="K68"/>
  <c r="J69"/>
  <c r="L69"/>
  <c r="J74"/>
  <c r="L74"/>
  <c r="J39"/>
  <c r="K39"/>
  <c r="J50"/>
  <c r="L50"/>
  <c r="J11"/>
  <c r="L11"/>
  <c r="J26"/>
  <c r="L26"/>
  <c r="J66"/>
  <c r="L66"/>
  <c r="J61"/>
  <c r="L61"/>
  <c r="J33"/>
  <c r="L33"/>
  <c r="J23"/>
  <c r="K23"/>
  <c r="J4"/>
  <c r="L4"/>
  <c r="J15"/>
  <c r="L15"/>
  <c r="J14"/>
  <c r="K14"/>
  <c r="J60"/>
  <c r="K60"/>
  <c r="J22"/>
  <c r="K22"/>
  <c r="J62"/>
  <c r="K62"/>
  <c r="J72"/>
  <c r="L72"/>
  <c r="J32"/>
  <c r="K32"/>
  <c r="J31"/>
  <c r="K31"/>
  <c r="J77"/>
  <c r="K77"/>
  <c r="J10"/>
  <c r="K10"/>
  <c r="J44"/>
  <c r="L44"/>
  <c r="J34"/>
  <c r="L34"/>
  <c r="J18"/>
  <c r="L18"/>
  <c r="J37"/>
  <c r="K37"/>
  <c r="J45"/>
  <c r="L45"/>
  <c r="J36"/>
  <c r="K36"/>
  <c r="J51"/>
  <c r="L51"/>
  <c r="J5"/>
  <c r="K5"/>
  <c r="J35"/>
  <c r="L35"/>
  <c r="J13"/>
  <c r="L13"/>
  <c r="J16"/>
  <c r="L16"/>
  <c r="J76"/>
  <c r="L76"/>
  <c r="J73"/>
  <c r="K73"/>
  <c r="J48"/>
  <c r="K48"/>
  <c r="J49"/>
  <c r="L49"/>
  <c r="J24"/>
  <c r="K24"/>
  <c r="J12"/>
  <c r="K12"/>
  <c r="J42"/>
  <c r="K42"/>
  <c r="J67"/>
  <c r="K67"/>
  <c r="J21"/>
  <c r="K21"/>
  <c r="J65"/>
  <c r="L65"/>
  <c r="J63"/>
  <c r="K63"/>
  <c r="J59"/>
  <c r="L59"/>
  <c r="J46"/>
  <c r="L46"/>
  <c r="J55"/>
  <c r="L55"/>
  <c r="J47"/>
  <c r="L47"/>
  <c r="J29"/>
  <c r="K29"/>
  <c r="J28"/>
  <c r="K28"/>
  <c r="J71"/>
  <c r="L71"/>
  <c r="J8"/>
  <c r="L8"/>
  <c r="J38"/>
  <c r="L38"/>
  <c r="J20"/>
  <c r="K20"/>
  <c r="J40"/>
  <c r="L40"/>
  <c r="J25"/>
  <c r="K25"/>
  <c r="J57"/>
  <c r="L57"/>
  <c r="J9"/>
  <c r="L9"/>
  <c r="J58"/>
  <c r="K58"/>
  <c r="J75"/>
  <c r="L75"/>
  <c r="I14"/>
  <c r="I46"/>
  <c r="I71"/>
  <c r="I20"/>
  <c r="I48"/>
  <c r="I54"/>
  <c r="I65"/>
  <c r="I52"/>
  <c r="I13"/>
  <c r="I72"/>
  <c r="I7"/>
  <c r="I43"/>
  <c r="I77"/>
  <c r="I73"/>
  <c r="I9"/>
  <c r="I39"/>
  <c r="I21"/>
  <c r="I37"/>
  <c r="I68"/>
  <c r="I35"/>
  <c r="I26"/>
  <c r="I32"/>
  <c r="I10"/>
  <c r="I55"/>
  <c r="I11"/>
  <c r="I44"/>
  <c r="I66"/>
  <c r="I45"/>
  <c r="I59"/>
  <c r="I74"/>
  <c r="I27"/>
  <c r="I5"/>
  <c r="L89"/>
  <c r="F11" i="24"/>
  <c r="F23"/>
  <c r="F70"/>
  <c r="F84"/>
  <c r="F83"/>
  <c r="F85"/>
  <c r="F112"/>
  <c r="F114"/>
  <c r="F33"/>
  <c r="F99" i="6"/>
  <c r="L28"/>
  <c r="L79"/>
  <c r="K33"/>
  <c r="K45"/>
  <c r="L63"/>
  <c r="L31"/>
  <c r="F48"/>
  <c r="F42"/>
  <c r="F94"/>
  <c r="L19"/>
  <c r="L105"/>
  <c r="K93"/>
  <c r="L39"/>
  <c r="L6" i="24"/>
  <c r="L12"/>
  <c r="L38"/>
  <c r="L44"/>
  <c r="L98"/>
  <c r="L106"/>
  <c r="L114"/>
  <c r="K31"/>
  <c r="L58"/>
  <c r="L66"/>
  <c r="L74"/>
  <c r="L82"/>
  <c r="L90"/>
  <c r="L8"/>
  <c r="K15"/>
  <c r="L34"/>
  <c r="L40"/>
  <c r="K47"/>
  <c r="L62"/>
  <c r="L70"/>
  <c r="L78"/>
  <c r="L86"/>
  <c r="K27"/>
  <c r="K61"/>
  <c r="K69"/>
  <c r="K77"/>
  <c r="K85"/>
  <c r="L93"/>
  <c r="L101"/>
  <c r="L109"/>
  <c r="L56"/>
  <c r="L60"/>
  <c r="L64"/>
  <c r="L68"/>
  <c r="L72"/>
  <c r="L76"/>
  <c r="L80"/>
  <c r="L84"/>
  <c r="L88"/>
  <c r="L95"/>
  <c r="L99"/>
  <c r="L103"/>
  <c r="L107"/>
  <c r="L111"/>
  <c r="L115"/>
  <c r="L5"/>
  <c r="L9"/>
  <c r="L13"/>
  <c r="L17"/>
  <c r="L21"/>
  <c r="L25"/>
  <c r="L29"/>
  <c r="L33"/>
  <c r="L37"/>
  <c r="L41"/>
  <c r="L45"/>
  <c r="L49"/>
  <c r="L53"/>
  <c r="L21" i="6"/>
  <c r="K71"/>
  <c r="L52"/>
  <c r="K9"/>
  <c r="L12"/>
  <c r="K91"/>
  <c r="M91"/>
  <c r="O91"/>
  <c r="Q91"/>
  <c r="S91"/>
  <c r="U91"/>
  <c r="W91"/>
  <c r="L88"/>
  <c r="K83"/>
  <c r="L81"/>
  <c r="K110"/>
  <c r="K34"/>
  <c r="F50"/>
  <c r="F86"/>
  <c r="F78"/>
  <c r="K92"/>
  <c r="K90"/>
  <c r="L97"/>
  <c r="F72"/>
  <c r="F70"/>
  <c r="F68"/>
  <c r="F66"/>
  <c r="F64"/>
  <c r="F62"/>
  <c r="F60"/>
  <c r="F58"/>
  <c r="F56"/>
  <c r="F109"/>
  <c r="F101"/>
  <c r="F93"/>
  <c r="F85"/>
  <c r="F16"/>
  <c r="K54"/>
  <c r="F53"/>
  <c r="F71"/>
  <c r="F69"/>
  <c r="F67"/>
  <c r="F65"/>
  <c r="F63"/>
  <c r="F61"/>
  <c r="F59"/>
  <c r="F57"/>
  <c r="F113"/>
  <c r="F105"/>
  <c r="F89"/>
  <c r="L27"/>
  <c r="L14"/>
  <c r="K26"/>
  <c r="L78"/>
  <c r="K11"/>
  <c r="L64"/>
  <c r="L96"/>
  <c r="K8"/>
  <c r="K87"/>
  <c r="L58"/>
  <c r="K44"/>
  <c r="K113"/>
  <c r="L94"/>
  <c r="K40"/>
  <c r="L32"/>
  <c r="L22"/>
  <c r="K98"/>
  <c r="L5"/>
  <c r="L37"/>
  <c r="K46"/>
  <c r="L23"/>
  <c r="L60"/>
  <c r="L86"/>
  <c r="L85"/>
  <c r="L100"/>
  <c r="K82"/>
  <c r="L6"/>
  <c r="K35"/>
  <c r="K69"/>
  <c r="L73"/>
  <c r="K74"/>
  <c r="F41"/>
  <c r="F14"/>
  <c r="F34"/>
  <c r="F75"/>
  <c r="F114"/>
  <c r="F90"/>
  <c r="K55"/>
  <c r="L111"/>
  <c r="K72"/>
  <c r="L77"/>
  <c r="K106"/>
  <c r="L20"/>
  <c r="K65"/>
  <c r="K56"/>
  <c r="L84"/>
  <c r="K66"/>
  <c r="K76"/>
  <c r="K108"/>
  <c r="L10"/>
  <c r="K17"/>
  <c r="K53"/>
  <c r="F44"/>
  <c r="F32"/>
  <c r="F91"/>
  <c r="F83"/>
  <c r="K18"/>
  <c r="L99"/>
  <c r="K43"/>
  <c r="K38"/>
  <c r="L112"/>
  <c r="L102"/>
  <c r="L30"/>
  <c r="F22"/>
  <c r="F25"/>
  <c r="F38"/>
  <c r="F51"/>
  <c r="F23"/>
  <c r="F21"/>
  <c r="F49"/>
  <c r="F45"/>
  <c r="F35"/>
  <c r="F112"/>
  <c r="F104"/>
  <c r="F96"/>
  <c r="F88"/>
  <c r="F80"/>
  <c r="L48"/>
  <c r="K13"/>
  <c r="L24"/>
  <c r="L68"/>
  <c r="L25"/>
  <c r="K41"/>
  <c r="K75"/>
  <c r="K47"/>
  <c r="L42"/>
  <c r="L36"/>
  <c r="K4"/>
  <c r="K70"/>
  <c r="K104"/>
  <c r="K80"/>
  <c r="F12"/>
  <c r="F18"/>
  <c r="F31"/>
  <c r="F28"/>
  <c r="F52"/>
  <c r="F55"/>
  <c r="F54"/>
  <c r="F73"/>
  <c r="F106"/>
  <c r="F98"/>
  <c r="F82"/>
  <c r="K59"/>
  <c r="K57"/>
  <c r="L67"/>
  <c r="K50"/>
  <c r="F103"/>
  <c r="F87"/>
  <c r="F79"/>
  <c r="L107"/>
  <c r="K109"/>
  <c r="K61"/>
  <c r="L29"/>
  <c r="L95"/>
  <c r="K115"/>
  <c r="L62"/>
  <c r="K16"/>
  <c r="L7"/>
  <c r="L101"/>
  <c r="K114"/>
  <c r="F24"/>
  <c r="F97"/>
  <c r="F81"/>
  <c r="K15"/>
  <c r="K49"/>
  <c r="K51"/>
  <c r="L103"/>
  <c r="F46"/>
  <c r="F40"/>
  <c r="F111"/>
  <c r="F95"/>
  <c r="F33"/>
  <c r="F10"/>
  <c r="F19" i="24"/>
  <c r="F17" i="6"/>
  <c r="F15" i="24"/>
  <c r="F16"/>
  <c r="F17"/>
  <c r="F18"/>
  <c r="F36"/>
  <c r="F37"/>
  <c r="F38"/>
  <c r="F39"/>
  <c r="F51"/>
  <c r="F61"/>
  <c r="F65"/>
  <c r="F76"/>
  <c r="F90"/>
  <c r="F99"/>
  <c r="F100"/>
  <c r="F109"/>
  <c r="F110"/>
  <c r="F24"/>
  <c r="F35"/>
  <c r="F74"/>
  <c r="F88"/>
  <c r="F6" i="6"/>
  <c r="F30"/>
  <c r="F11"/>
  <c r="F43"/>
  <c r="F26"/>
  <c r="F9"/>
  <c r="F74"/>
  <c r="F110"/>
  <c r="F102"/>
  <c r="F58" i="24"/>
  <c r="F59"/>
  <c r="F73"/>
  <c r="F75"/>
  <c r="F76" i="6"/>
  <c r="F115"/>
  <c r="F107"/>
  <c r="F10" i="24"/>
  <c r="F55"/>
  <c r="F56"/>
  <c r="F57"/>
  <c r="F68"/>
  <c r="F69"/>
  <c r="F71"/>
  <c r="F96"/>
  <c r="F89"/>
  <c r="F105"/>
  <c r="F6"/>
  <c r="F42"/>
  <c r="F92"/>
  <c r="F115"/>
  <c r="K4" l="1"/>
  <c r="K10"/>
  <c r="K16"/>
  <c r="K26"/>
  <c r="K30"/>
  <c r="K32"/>
  <c r="K36"/>
  <c r="K42"/>
  <c r="K48"/>
  <c r="K55"/>
  <c r="K59"/>
  <c r="K63"/>
  <c r="K67"/>
  <c r="K71"/>
  <c r="K75"/>
  <c r="K79"/>
  <c r="K83"/>
  <c r="K87"/>
  <c r="K91"/>
  <c r="M91" s="1"/>
  <c r="O91" s="1"/>
  <c r="Q91" s="1"/>
  <c r="S91" s="1"/>
  <c r="U91" s="1"/>
  <c r="W91" s="1"/>
  <c r="I4" i="6"/>
  <c r="I67"/>
  <c r="I34"/>
  <c r="I36"/>
  <c r="I16"/>
  <c r="I40"/>
  <c r="I47"/>
  <c r="I7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</calcChain>
</file>

<file path=xl/sharedStrings.xml><?xml version="1.0" encoding="utf-8"?>
<sst xmlns="http://schemas.openxmlformats.org/spreadsheetml/2006/main" count="1212" uniqueCount="499">
  <si>
    <t>štartovné číslo</t>
  </si>
  <si>
    <t>meno</t>
  </si>
  <si>
    <t>priezvisko</t>
  </si>
  <si>
    <t>ročník</t>
  </si>
  <si>
    <t>KAT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</si>
  <si>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</si>
  <si>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</si>
  <si>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</si>
  <si>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</si>
  <si>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</si>
  <si>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</si>
  <si>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</si>
  <si>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</si>
  <si>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</si>
  <si>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</si>
  <si>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</si>
  <si>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</si>
  <si>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</si>
  <si>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</si>
  <si>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</si>
  <si>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body 8.kolo</t>
  </si>
  <si>
    <t>poradie</t>
  </si>
  <si>
    <t>body 9.kolo</t>
  </si>
  <si>
    <t>body 10.kolo</t>
  </si>
  <si>
    <t>Dubnica nad Váhom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</si>
  <si>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</si>
  <si>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</si>
  <si>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</si>
  <si>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</si>
  <si>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</si>
  <si>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</si>
  <si>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</si>
  <si>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</si>
  <si>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</si>
  <si>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</si>
  <si>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</si>
  <si>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</si>
  <si>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</si>
  <si>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</si>
  <si>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</si>
  <si>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</si>
  <si>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</si>
  <si>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m</t>
  </si>
  <si>
    <t>ž</t>
  </si>
  <si>
    <t>Čas v cieli</t>
  </si>
  <si>
    <t>Štartovné číslo</t>
  </si>
  <si>
    <t>Čas na predchádzajúceho</t>
  </si>
  <si>
    <t>Vladimír</t>
  </si>
  <si>
    <t>Ilavský</t>
  </si>
  <si>
    <t>rozdiel</t>
  </si>
  <si>
    <t>cas</t>
  </si>
  <si>
    <t>Milan</t>
  </si>
  <si>
    <t>Miriam</t>
  </si>
  <si>
    <t>Makiš</t>
  </si>
  <si>
    <t>Soblahov</t>
  </si>
  <si>
    <t>Ondřej</t>
  </si>
  <si>
    <t>Tluka</t>
  </si>
  <si>
    <t>Jana</t>
  </si>
  <si>
    <t>Ervín</t>
  </si>
  <si>
    <t>Páleník</t>
  </si>
  <si>
    <t>Blanka</t>
  </si>
  <si>
    <t>Balaščáková</t>
  </si>
  <si>
    <t>Sylvia</t>
  </si>
  <si>
    <t>Kovalčík</t>
  </si>
  <si>
    <t>Marcinát</t>
  </si>
  <si>
    <t>Eva</t>
  </si>
  <si>
    <t>Daniel</t>
  </si>
  <si>
    <t>Zubo</t>
  </si>
  <si>
    <t>Schiller</t>
  </si>
  <si>
    <t>Hudák</t>
  </si>
  <si>
    <t>Masariková</t>
  </si>
  <si>
    <t>Masarik</t>
  </si>
  <si>
    <t>Štvorlístok Trenčín</t>
  </si>
  <si>
    <t xml:space="preserve">Meno </t>
  </si>
  <si>
    <t>Drahoslav</t>
  </si>
  <si>
    <t>Jozef</t>
  </si>
  <si>
    <t>Haninec</t>
  </si>
  <si>
    <t>Anton</t>
  </si>
  <si>
    <t>Blaško</t>
  </si>
  <si>
    <t>Nová Dubnica</t>
  </si>
  <si>
    <t>Miroslava</t>
  </si>
  <si>
    <t>VERTIGAČ</t>
  </si>
  <si>
    <t>Igor</t>
  </si>
  <si>
    <t>Meško</t>
  </si>
  <si>
    <t>Branislav</t>
  </si>
  <si>
    <t>Lobotka</t>
  </si>
  <si>
    <t>Hlávka</t>
  </si>
  <si>
    <t>Ilava</t>
  </si>
  <si>
    <t>Matúš</t>
  </si>
  <si>
    <t>Varačka</t>
  </si>
  <si>
    <t>Beckov</t>
  </si>
  <si>
    <t>Jakub</t>
  </si>
  <si>
    <t>Mareková</t>
  </si>
  <si>
    <t>Marušincova</t>
  </si>
  <si>
    <t>Jitka</t>
  </si>
  <si>
    <t>Buď lepší</t>
  </si>
  <si>
    <t>Augustín</t>
  </si>
  <si>
    <t>Nova Dubnica</t>
  </si>
  <si>
    <t>Vrana</t>
  </si>
  <si>
    <t>Sobek</t>
  </si>
  <si>
    <t>Michaela</t>
  </si>
  <si>
    <t>Žilková</t>
  </si>
  <si>
    <t>Pavol</t>
  </si>
  <si>
    <t>Miloš</t>
  </si>
  <si>
    <t>Humera</t>
  </si>
  <si>
    <t>Netopil</t>
  </si>
  <si>
    <t>Banovce nad Bebravou</t>
  </si>
  <si>
    <t>Rastislav</t>
  </si>
  <si>
    <t>Dudáš</t>
  </si>
  <si>
    <t>Dušan</t>
  </si>
  <si>
    <t>Daniš</t>
  </si>
  <si>
    <t>Marek</t>
  </si>
  <si>
    <t>Letko</t>
  </si>
  <si>
    <t>Zuzana</t>
  </si>
  <si>
    <t>Stanislav</t>
  </si>
  <si>
    <t>Orechovská</t>
  </si>
  <si>
    <t>Kolínková</t>
  </si>
  <si>
    <t>Radoslav</t>
  </si>
  <si>
    <t>Kašička</t>
  </si>
  <si>
    <t>Letisko Trenčín</t>
  </si>
  <si>
    <t>Kudla</t>
  </si>
  <si>
    <t>Sokol Trenčín</t>
  </si>
  <si>
    <t>Karolína</t>
  </si>
  <si>
    <t>Garajová</t>
  </si>
  <si>
    <t>Balaščák</t>
  </si>
  <si>
    <t>Bortel</t>
  </si>
  <si>
    <t>Kminiak</t>
  </si>
  <si>
    <t>Straka</t>
  </si>
  <si>
    <t>Ivanovce</t>
  </si>
  <si>
    <t>Melo</t>
  </si>
  <si>
    <t>Kocaj</t>
  </si>
  <si>
    <t>Damián</t>
  </si>
  <si>
    <t>Lucia</t>
  </si>
  <si>
    <t>Mituchová</t>
  </si>
  <si>
    <t>Štefan</t>
  </si>
  <si>
    <t>Červenka</t>
  </si>
  <si>
    <t>Iveta</t>
  </si>
  <si>
    <t>Hulvátová</t>
  </si>
  <si>
    <t>Jaroslav</t>
  </si>
  <si>
    <t>00:00:03.93</t>
  </si>
  <si>
    <t>Best running team / Dubnica</t>
  </si>
  <si>
    <t>Bez me na / Trenčín</t>
  </si>
  <si>
    <t>Stehlik</t>
  </si>
  <si>
    <t>Best running team / Trencin</t>
  </si>
  <si>
    <t>Kňažková</t>
  </si>
  <si>
    <t>Best running team / Trenčianska Teplá</t>
  </si>
  <si>
    <t>Daniela</t>
  </si>
  <si>
    <t>Lukačková</t>
  </si>
  <si>
    <t>TULÁK</t>
  </si>
  <si>
    <t>Klaudia</t>
  </si>
  <si>
    <t>Petrovska</t>
  </si>
  <si>
    <t>Trencin</t>
  </si>
  <si>
    <t>Medveď</t>
  </si>
  <si>
    <t xml:space="preserve">GEKON sport </t>
  </si>
  <si>
    <t>Roman</t>
  </si>
  <si>
    <t>Škorvánek</t>
  </si>
  <si>
    <t>Trenčín TULÁK</t>
  </si>
  <si>
    <t>Tibor</t>
  </si>
  <si>
    <t>Šír</t>
  </si>
  <si>
    <t>Trenčianska Teplá</t>
  </si>
  <si>
    <t>Šírová</t>
  </si>
  <si>
    <t>Vazovan</t>
  </si>
  <si>
    <t>Nitra Zajo Bojo</t>
  </si>
  <si>
    <t>Marian</t>
  </si>
  <si>
    <t>Adamkovic</t>
  </si>
  <si>
    <t>GEKON sport / BN</t>
  </si>
  <si>
    <t>Maláň</t>
  </si>
  <si>
    <t>Ak Spartak Dubnica nad vahom</t>
  </si>
  <si>
    <t>Staník</t>
  </si>
  <si>
    <t>BK Lysá pod Makytou</t>
  </si>
  <si>
    <t>Borčice</t>
  </si>
  <si>
    <t>Katarina</t>
  </si>
  <si>
    <t>Bubenikova</t>
  </si>
  <si>
    <t>Champion Club Trencin</t>
  </si>
  <si>
    <t>Bubenik</t>
  </si>
  <si>
    <t>Climberg šport team</t>
  </si>
  <si>
    <t>Horná</t>
  </si>
  <si>
    <t>Renáta</t>
  </si>
  <si>
    <t>Šmihálová</t>
  </si>
  <si>
    <t>Horné Srnie/Happy Feet</t>
  </si>
  <si>
    <t>Struhar</t>
  </si>
  <si>
    <t>Patricia</t>
  </si>
  <si>
    <t>Pavlikova</t>
  </si>
  <si>
    <t>Olaš</t>
  </si>
  <si>
    <t>Porubský</t>
  </si>
  <si>
    <t>Kopčan</t>
  </si>
  <si>
    <t>Bojnice</t>
  </si>
  <si>
    <t>Luboš</t>
  </si>
  <si>
    <t>Miklovič</t>
  </si>
  <si>
    <t>Horná Streda</t>
  </si>
  <si>
    <t>HUDÁKOVÁ</t>
  </si>
  <si>
    <t>ĎURIKAM Team / Trenčín</t>
  </si>
  <si>
    <t>Marián</t>
  </si>
  <si>
    <t>Jelenak</t>
  </si>
  <si>
    <t>bežec TT</t>
  </si>
  <si>
    <t>Dubnica n/v</t>
  </si>
  <si>
    <t>Ján</t>
  </si>
  <si>
    <t>Polák</t>
  </si>
  <si>
    <t>Anna</t>
  </si>
  <si>
    <t>Štítiková</t>
  </si>
  <si>
    <t xml:space="preserve">Daniel </t>
  </si>
  <si>
    <t>Viliam</t>
  </si>
  <si>
    <t>Ondrejík</t>
  </si>
  <si>
    <t>Szabo</t>
  </si>
  <si>
    <t>Bohuslava</t>
  </si>
  <si>
    <t>Kováčiková</t>
  </si>
  <si>
    <t>Dulov/BCG</t>
  </si>
  <si>
    <t>Šárka</t>
  </si>
  <si>
    <t>Faturíková</t>
  </si>
  <si>
    <t>Lubomír</t>
  </si>
  <si>
    <t>NUNHARDT</t>
  </si>
  <si>
    <t>TRENCIN</t>
  </si>
  <si>
    <t>Marcel</t>
  </si>
  <si>
    <t>Masarovič</t>
  </si>
  <si>
    <t>Michal</t>
  </si>
  <si>
    <t>Trebatický</t>
  </si>
  <si>
    <t>Róbert</t>
  </si>
  <si>
    <t>Zamarovce</t>
  </si>
  <si>
    <t>Andrej</t>
  </si>
  <si>
    <t>Hricko</t>
  </si>
  <si>
    <t>Polar Alpin Trenčín</t>
  </si>
  <si>
    <t>pavel</t>
  </si>
  <si>
    <t>uhrecký</t>
  </si>
  <si>
    <t>Svinná</t>
  </si>
  <si>
    <t>Champion Club</t>
  </si>
  <si>
    <t>Hertl</t>
  </si>
  <si>
    <t>Trenčín/ĎurikamTeam</t>
  </si>
  <si>
    <t>Orechovský</t>
  </si>
  <si>
    <t>ĎurikamTeam</t>
  </si>
  <si>
    <t>Veselý</t>
  </si>
  <si>
    <t>Nové mesto nad Váhom</t>
  </si>
  <si>
    <t>Cyprián</t>
  </si>
  <si>
    <t>Dolná Súča</t>
  </si>
  <si>
    <t>Patrik</t>
  </si>
  <si>
    <t>Beneš</t>
  </si>
  <si>
    <t>Kováč</t>
  </si>
  <si>
    <t>Martina</t>
  </si>
  <si>
    <t>Miškechová</t>
  </si>
  <si>
    <t>Selec</t>
  </si>
  <si>
    <t>Milada</t>
  </si>
  <si>
    <t>Doskočilová</t>
  </si>
  <si>
    <t>Mikuš</t>
  </si>
  <si>
    <t>Timoradza</t>
  </si>
  <si>
    <t>Bez me na</t>
  </si>
  <si>
    <t>Filip</t>
  </si>
  <si>
    <t>Strieženec</t>
  </si>
  <si>
    <t>Adamovské Kochanovce</t>
  </si>
  <si>
    <t>Tomáš</t>
  </si>
  <si>
    <t>Jankech</t>
  </si>
  <si>
    <t>Daško</t>
  </si>
  <si>
    <t>Musher club Trenčín</t>
  </si>
  <si>
    <t>Natália</t>
  </si>
  <si>
    <t>Bognerová</t>
  </si>
  <si>
    <t>Liška</t>
  </si>
  <si>
    <t>Nikola</t>
  </si>
  <si>
    <t>Lišková</t>
  </si>
  <si>
    <t>Hrabovský</t>
  </si>
  <si>
    <t>Ivana</t>
  </si>
  <si>
    <t>Škorvánková</t>
  </si>
  <si>
    <t>Lengyelová</t>
  </si>
  <si>
    <t>Gavendová</t>
  </si>
  <si>
    <t>Gavenda</t>
  </si>
  <si>
    <t>Simona</t>
  </si>
  <si>
    <t>Zacharová</t>
  </si>
  <si>
    <t>Falašta</t>
  </si>
  <si>
    <t>Alena</t>
  </si>
  <si>
    <t>Falaštová</t>
  </si>
  <si>
    <t>Horník</t>
  </si>
  <si>
    <t>Baďura</t>
  </si>
  <si>
    <t>00:00:00.64</t>
  </si>
  <si>
    <t>01:02:19.11</t>
  </si>
  <si>
    <t>00:02:28.27</t>
  </si>
  <si>
    <t>01:02:18.47</t>
  </si>
  <si>
    <t>00:07:24.63</t>
  </si>
  <si>
    <t>00:59:50.19</t>
  </si>
  <si>
    <t>00:01:33.22</t>
  </si>
  <si>
    <t>00:52:25.55</t>
  </si>
  <si>
    <t>00:00:00.96</t>
  </si>
  <si>
    <t>00:50:52.33</t>
  </si>
  <si>
    <t>00:00:26.40</t>
  </si>
  <si>
    <t>00:50:51.36</t>
  </si>
  <si>
    <t>00:00:54.12</t>
  </si>
  <si>
    <t>00:50:24.96</t>
  </si>
  <si>
    <t>00:00:21.51</t>
  </si>
  <si>
    <t>00:49:30.83</t>
  </si>
  <si>
    <t>00:00:00.29</t>
  </si>
  <si>
    <t>00:49:09.32</t>
  </si>
  <si>
    <t>00:00:13.26</t>
  </si>
  <si>
    <t>00:49:09.03</t>
  </si>
  <si>
    <t>00:00:35.32</t>
  </si>
  <si>
    <t>00:48:55.76</t>
  </si>
  <si>
    <t>00:00:00.18</t>
  </si>
  <si>
    <t>00:48:20.44</t>
  </si>
  <si>
    <t>00:00:25.75</t>
  </si>
  <si>
    <t>00:48:20.25</t>
  </si>
  <si>
    <t>00:00:16.57</t>
  </si>
  <si>
    <t>00:47:54.49</t>
  </si>
  <si>
    <t>00:01:33.92</t>
  </si>
  <si>
    <t>00:47:37.91</t>
  </si>
  <si>
    <t>00:00:49.70</t>
  </si>
  <si>
    <t>00:46:03.99</t>
  </si>
  <si>
    <t>00:00:01.56</t>
  </si>
  <si>
    <t>00:45:14.29</t>
  </si>
  <si>
    <t>00:00:00.43</t>
  </si>
  <si>
    <t>00:45:12.72</t>
  </si>
  <si>
    <t>00:01:09.70</t>
  </si>
  <si>
    <t>00:45:12.29</t>
  </si>
  <si>
    <t>00:00:06.54</t>
  </si>
  <si>
    <t>00:44:02.58</t>
  </si>
  <si>
    <t>00:00:01.09</t>
  </si>
  <si>
    <t>00:43:56.03</t>
  </si>
  <si>
    <t>00:00:39.69</t>
  </si>
  <si>
    <t>00:43:54.94</t>
  </si>
  <si>
    <t>00:00:16.00</t>
  </si>
  <si>
    <t>00:43:15.25</t>
  </si>
  <si>
    <t>00:00:05.01</t>
  </si>
  <si>
    <t>00:42:59.25</t>
  </si>
  <si>
    <t>00:00:00.94</t>
  </si>
  <si>
    <t>00:42:54.23</t>
  </si>
  <si>
    <t>00:00:04.12</t>
  </si>
  <si>
    <t>00:42:53.28</t>
  </si>
  <si>
    <t>00:00:03.12</t>
  </si>
  <si>
    <t>00:42:49.16</t>
  </si>
  <si>
    <t>00:00:01.81</t>
  </si>
  <si>
    <t>00:42:46.03</t>
  </si>
  <si>
    <t>00:00:30.09</t>
  </si>
  <si>
    <t>00:42:44.22</t>
  </si>
  <si>
    <t>00:00:41.25</t>
  </si>
  <si>
    <t>00:42:14.13</t>
  </si>
  <si>
    <t>00:00:08.74</t>
  </si>
  <si>
    <t>00:41:32.88</t>
  </si>
  <si>
    <t>00:00:20.84</t>
  </si>
  <si>
    <t>00:41:24.13</t>
  </si>
  <si>
    <t>00:00:09.18</t>
  </si>
  <si>
    <t>00:41:03.29</t>
  </si>
  <si>
    <t>00:00:11.29</t>
  </si>
  <si>
    <t>00:40:54.10</t>
  </si>
  <si>
    <t>00:00:09.93</t>
  </si>
  <si>
    <t>00:40:42.80</t>
  </si>
  <si>
    <t>00:00:06.18</t>
  </si>
  <si>
    <t>00:40:32.86</t>
  </si>
  <si>
    <t>00:00:16.24</t>
  </si>
  <si>
    <t>00:40:26.68</t>
  </si>
  <si>
    <t>00:00:04.73</t>
  </si>
  <si>
    <t>00:40:10.43</t>
  </si>
  <si>
    <t>00:00:00.76</t>
  </si>
  <si>
    <t>00:40:05.69</t>
  </si>
  <si>
    <t>00:00:10.68</t>
  </si>
  <si>
    <t>00:40:04.93</t>
  </si>
  <si>
    <t>00:00:17.37</t>
  </si>
  <si>
    <t>00:39:54.24</t>
  </si>
  <si>
    <t>00:00:02.00</t>
  </si>
  <si>
    <t>00:39:36.86</t>
  </si>
  <si>
    <t>00:00:03.60</t>
  </si>
  <si>
    <t>00:39:34.86</t>
  </si>
  <si>
    <t>00:00:05.76</t>
  </si>
  <si>
    <t>00:39:31.25</t>
  </si>
  <si>
    <t>00:00:08.53</t>
  </si>
  <si>
    <t>00:39:25.49</t>
  </si>
  <si>
    <t>00:00:10.10</t>
  </si>
  <si>
    <t>00:39:16.96</t>
  </si>
  <si>
    <t>00:00:12.00</t>
  </si>
  <si>
    <t>00:39:06.85</t>
  </si>
  <si>
    <t>00:00:12.20</t>
  </si>
  <si>
    <t>00:38:54.85</t>
  </si>
  <si>
    <t>00:00:01.12</t>
  </si>
  <si>
    <t>00:38:42.64</t>
  </si>
  <si>
    <t>00:00:07.25</t>
  </si>
  <si>
    <t>00:38:41.52</t>
  </si>
  <si>
    <t>00:00:11.89</t>
  </si>
  <si>
    <t>00:38:34.27</t>
  </si>
  <si>
    <t>00:00:05.49</t>
  </si>
  <si>
    <t>00:38:22.37</t>
  </si>
  <si>
    <t>00:00:04.87</t>
  </si>
  <si>
    <t>00:38:16.87</t>
  </si>
  <si>
    <t>00:00:00.54</t>
  </si>
  <si>
    <t>00:38:12.00</t>
  </si>
  <si>
    <t>00:00:24.03</t>
  </si>
  <si>
    <t>00:38:11.45</t>
  </si>
  <si>
    <t>00:00:15.43</t>
  </si>
  <si>
    <t>00:37:47.42</t>
  </si>
  <si>
    <t>00:00:03.13</t>
  </si>
  <si>
    <t>00:37:31.98</t>
  </si>
  <si>
    <t>00:00:04.37</t>
  </si>
  <si>
    <t>00:37:28.85</t>
  </si>
  <si>
    <t>00:00:09.78</t>
  </si>
  <si>
    <t>00:37:24.47</t>
  </si>
  <si>
    <t>00:00:22.07</t>
  </si>
  <si>
    <t>00:37:14.69</t>
  </si>
  <si>
    <t>00:00:09.50</t>
  </si>
  <si>
    <t>00:36:52.62</t>
  </si>
  <si>
    <t>00:00:11.75</t>
  </si>
  <si>
    <t>00:36:43.12</t>
  </si>
  <si>
    <t>00:36:31.37</t>
  </si>
  <si>
    <t>00:00:09.95</t>
  </si>
  <si>
    <t>00:36:29.80</t>
  </si>
  <si>
    <t>00:00:06.75</t>
  </si>
  <si>
    <t>00:36:19.85</t>
  </si>
  <si>
    <t>00:00:07.18</t>
  </si>
  <si>
    <t>00:36:13.10</t>
  </si>
  <si>
    <t>00:00:02.67</t>
  </si>
  <si>
    <t>00:36:05.91</t>
  </si>
  <si>
    <t>00:00:01.76</t>
  </si>
  <si>
    <t>00:36:03.24</t>
  </si>
  <si>
    <t>00:00:06.81</t>
  </si>
  <si>
    <t>00:36:01.47</t>
  </si>
  <si>
    <t>00:00:02.06</t>
  </si>
  <si>
    <t>00:35:54.66</t>
  </si>
  <si>
    <t>00:00:03.75</t>
  </si>
  <si>
    <t>00:35:52.60</t>
  </si>
  <si>
    <t>00:00:03.35</t>
  </si>
  <si>
    <t>00:35:48.85</t>
  </si>
  <si>
    <t>00:00:04.82</t>
  </si>
  <si>
    <t>00:35:45.49</t>
  </si>
  <si>
    <t>00:00:02.18</t>
  </si>
  <si>
    <t>00:35:40.66</t>
  </si>
  <si>
    <t>00:00:00.45</t>
  </si>
  <si>
    <t>00:35:38.47</t>
  </si>
  <si>
    <t>00:00:02.21</t>
  </si>
  <si>
    <t>00:35:38.02</t>
  </si>
  <si>
    <t>00:00:07.07</t>
  </si>
  <si>
    <t>00:35:35.80</t>
  </si>
  <si>
    <t>00:00:00.89</t>
  </si>
  <si>
    <t>00:35:28.72</t>
  </si>
  <si>
    <t>00:00:13.89</t>
  </si>
  <si>
    <t>00:35:27.83</t>
  </si>
  <si>
    <t>00:00:02.45</t>
  </si>
  <si>
    <t>00:35:13.94</t>
  </si>
  <si>
    <t>00:00:11.68</t>
  </si>
  <si>
    <t>00:35:11.49</t>
  </si>
  <si>
    <t>00:00:10.01</t>
  </si>
  <si>
    <t>00:34:59.80</t>
  </si>
  <si>
    <t>00:00:12.06</t>
  </si>
  <si>
    <t>00:34:49.79</t>
  </si>
  <si>
    <t>00:00:00.31</t>
  </si>
  <si>
    <t>00:34:37.73</t>
  </si>
  <si>
    <t>00:34:37.41</t>
  </si>
  <si>
    <t>00:00:01.18</t>
  </si>
  <si>
    <t>00:34:33.48</t>
  </si>
  <si>
    <t>00:00:03.81</t>
  </si>
  <si>
    <t>00:34:32.29</t>
  </si>
  <si>
    <t>00:00:05.00</t>
  </si>
  <si>
    <t>00:34:28.48</t>
  </si>
  <si>
    <t>00:00:02.07</t>
  </si>
  <si>
    <t>00:34:23.48</t>
  </si>
  <si>
    <t>00:00:02.32</t>
  </si>
  <si>
    <t>00:34:21.40</t>
  </si>
  <si>
    <t>00:00:08.68</t>
  </si>
  <si>
    <t>00:34:19.07</t>
  </si>
  <si>
    <t>00:00:40.17</t>
  </si>
  <si>
    <t>00:34:10.39</t>
  </si>
  <si>
    <t>00:00:19.39</t>
  </si>
  <si>
    <t>00:33:30.21</t>
  </si>
  <si>
    <t>00:00:15.12</t>
  </si>
  <si>
    <t>00:33:10.82</t>
  </si>
  <si>
    <t>00:32:55.69</t>
  </si>
  <si>
    <t>00:00:06.00</t>
  </si>
  <si>
    <t>00:32:51.76</t>
  </si>
  <si>
    <t>00:00:16.95</t>
  </si>
  <si>
    <t>00:32:45.76</t>
  </si>
  <si>
    <t>00:00:21.70</t>
  </si>
  <si>
    <t>00:32:28.80</t>
  </si>
  <si>
    <t>00:00:13.62</t>
  </si>
  <si>
    <t>00:32:07.10</t>
  </si>
  <si>
    <t>00:00:25.56</t>
  </si>
  <si>
    <t>00:31:53.47</t>
  </si>
  <si>
    <t>00:00:08.39</t>
  </si>
  <si>
    <t>00:31:27.91</t>
  </si>
  <si>
    <t>00:00:32.29</t>
  </si>
  <si>
    <t>00:31:19.52</t>
  </si>
  <si>
    <t>00:00:34.23</t>
  </si>
  <si>
    <t>00:30:47.22</t>
  </si>
  <si>
    <t>00:00:13.79</t>
  </si>
  <si>
    <t>00:30:12.99</t>
  </si>
  <si>
    <t>00:00:01.75</t>
  </si>
  <si>
    <t>00:29:59.19</t>
  </si>
  <si>
    <t>00:00:04.39</t>
  </si>
  <si>
    <t>00:29:57.44</t>
  </si>
  <si>
    <t>00:00:49.26</t>
  </si>
  <si>
    <t>00:29:53.05</t>
  </si>
  <si>
    <t>00:29:03.78</t>
  </si>
  <si>
    <t>00:00:20.39</t>
  </si>
  <si>
    <t>00:28:53.85</t>
  </si>
  <si>
    <t>00:00:37.13</t>
  </si>
  <si>
    <t>00:28:33.46</t>
  </si>
  <si>
    <t>00:01:00.47</t>
  </si>
  <si>
    <t>00:27:56.32</t>
  </si>
  <si>
    <t>00:26:55.84</t>
  </si>
  <si>
    <r>
      <rPr>
        <b/>
        <sz val="18"/>
        <color indexed="10"/>
        <rFont val="Calibri"/>
        <family val="2"/>
        <charset val="238"/>
      </rPr>
      <t>T</t>
    </r>
    <r>
      <rPr>
        <b/>
        <sz val="18"/>
        <color indexed="8"/>
        <rFont val="Calibri"/>
        <family val="2"/>
        <charset val="238"/>
      </rPr>
      <t xml:space="preserve">renčianska </t>
    </r>
    <r>
      <rPr>
        <b/>
        <sz val="18"/>
        <color indexed="10"/>
        <rFont val="Calibri"/>
        <family val="2"/>
        <charset val="238"/>
      </rPr>
      <t>B</t>
    </r>
    <r>
      <rPr>
        <b/>
        <sz val="18"/>
        <color indexed="8"/>
        <rFont val="Calibri"/>
        <family val="2"/>
        <charset val="238"/>
      </rPr>
      <t xml:space="preserve">ežecká </t>
    </r>
    <r>
      <rPr>
        <b/>
        <sz val="18"/>
        <color indexed="10"/>
        <rFont val="Calibri"/>
        <family val="2"/>
        <charset val="238"/>
      </rPr>
      <t>L</t>
    </r>
    <r>
      <rPr>
        <b/>
        <sz val="18"/>
        <color indexed="8"/>
        <rFont val="Calibri"/>
        <family val="2"/>
        <charset val="238"/>
      </rPr>
      <t xml:space="preserve">iga </t>
    </r>
    <r>
      <rPr>
        <b/>
        <sz val="18"/>
        <color indexed="10"/>
        <rFont val="Calibri"/>
        <family val="2"/>
        <charset val="238"/>
      </rPr>
      <t>02.kolo</t>
    </r>
    <r>
      <rPr>
        <b/>
        <sz val="18"/>
        <color indexed="8"/>
        <rFont val="Calibri"/>
        <family val="2"/>
        <charset val="238"/>
      </rPr>
      <t>, 23.04.2017, 7.210 m, Kubrá - Kyselka</t>
    </r>
  </si>
  <si>
    <t>Bez me na / Trenč. Stankovce</t>
  </si>
  <si>
    <t xml:space="preserve">PORADIE TEAMOV:    </t>
  </si>
  <si>
    <t>1.kolo (h:m:s)</t>
  </si>
  <si>
    <t>2.kolo (h:m:s)</t>
  </si>
  <si>
    <t>celkovo (h:m:s)</t>
  </si>
  <si>
    <t>Best running team</t>
  </si>
  <si>
    <t>ĎURIKAM Team</t>
  </si>
  <si>
    <t xml:space="preserve">Buď lepší </t>
  </si>
  <si>
    <t>GEKON sport</t>
  </si>
  <si>
    <t>Názov teamu</t>
  </si>
</sst>
</file>

<file path=xl/styles.xml><?xml version="1.0" encoding="utf-8"?>
<styleSheet xmlns="http://schemas.openxmlformats.org/spreadsheetml/2006/main">
  <numFmts count="4">
    <numFmt numFmtId="180" formatCode="[h]:mm:ss.00"/>
    <numFmt numFmtId="181" formatCode="hh:mm:ss.00"/>
    <numFmt numFmtId="182" formatCode="h:mm:ss.000"/>
    <numFmt numFmtId="184" formatCode="0.00;[Red]0.00"/>
  </numFmts>
  <fonts count="16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81" fontId="0" fillId="0" borderId="2" xfId="0" applyNumberFormat="1" applyBorder="1"/>
    <xf numFmtId="1" fontId="4" fillId="0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4" fontId="0" fillId="0" borderId="0" xfId="0" applyNumberFormat="1"/>
    <xf numFmtId="0" fontId="0" fillId="0" borderId="0" xfId="0" applyNumberFormat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180" fontId="0" fillId="0" borderId="2" xfId="0" applyNumberFormat="1" applyBorder="1"/>
    <xf numFmtId="46" fontId="0" fillId="0" borderId="0" xfId="0" applyNumberForma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81" fontId="0" fillId="0" borderId="1" xfId="0" applyNumberFormat="1" applyBorder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21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2" fillId="4" borderId="9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68">
    <dxf>
      <font>
        <color rgb="FF9C0006"/>
      </font>
      <fill>
        <patternFill>
          <bgColor rgb="FFFFC7CE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148</xdr:row>
      <xdr:rowOff>0</xdr:rowOff>
    </xdr:from>
    <xdr:to>
      <xdr:col>23</xdr:col>
      <xdr:colOff>9525</xdr:colOff>
      <xdr:row>179</xdr:row>
      <xdr:rowOff>152400</xdr:rowOff>
    </xdr:to>
    <xdr:pic>
      <xdr:nvPicPr>
        <xdr:cNvPr id="19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11153775" cy="605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23</xdr:col>
      <xdr:colOff>9525</xdr:colOff>
      <xdr:row>222</xdr:row>
      <xdr:rowOff>152400</xdr:rowOff>
    </xdr:to>
    <xdr:pic>
      <xdr:nvPicPr>
        <xdr:cNvPr id="195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573125"/>
          <a:ext cx="11153775" cy="300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23</xdr:col>
      <xdr:colOff>9525</xdr:colOff>
      <xdr:row>235</xdr:row>
      <xdr:rowOff>152400</xdr:rowOff>
    </xdr:to>
    <xdr:pic>
      <xdr:nvPicPr>
        <xdr:cNvPr id="195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6811625"/>
          <a:ext cx="11153775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23</xdr:col>
      <xdr:colOff>9525</xdr:colOff>
      <xdr:row>251</xdr:row>
      <xdr:rowOff>152400</xdr:rowOff>
    </xdr:to>
    <xdr:pic>
      <xdr:nvPicPr>
        <xdr:cNvPr id="19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9288125"/>
          <a:ext cx="1115377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23</xdr:col>
      <xdr:colOff>9525</xdr:colOff>
      <xdr:row>275</xdr:row>
      <xdr:rowOff>152400</xdr:rowOff>
    </xdr:to>
    <xdr:pic>
      <xdr:nvPicPr>
        <xdr:cNvPr id="1953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336125"/>
          <a:ext cx="11153775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180</xdr:row>
      <xdr:rowOff>85725</xdr:rowOff>
    </xdr:from>
    <xdr:to>
      <xdr:col>12</xdr:col>
      <xdr:colOff>0</xdr:colOff>
      <xdr:row>206</xdr:row>
      <xdr:rowOff>57150</xdr:rowOff>
    </xdr:to>
    <xdr:pic>
      <xdr:nvPicPr>
        <xdr:cNvPr id="19536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8515350"/>
          <a:ext cx="11144250" cy="492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I1:K8" totalsRowShown="0" headerRowDxfId="64" dataDxfId="63">
  <autoFilter ref="I1:K8"/>
  <sortState ref="I3:K8">
    <sortCondition ref="J2:J8"/>
  </sortState>
  <tableColumns count="3">
    <tableColumn id="1" name="Kategórie" dataDxfId="67"/>
    <tableColumn id="2" name="Od " dataDxfId="66"/>
    <tableColumn id="3" name="Do" dataDxfId="6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M1:O4" totalsRowShown="0" headerRowDxfId="59" dataDxfId="58">
  <autoFilter ref="M1:O4"/>
  <sortState ref="M3:O5">
    <sortCondition ref="N2:N5"/>
  </sortState>
  <tableColumns count="3">
    <tableColumn id="1" name="Kategórie" dataDxfId="62"/>
    <tableColumn id="2" name="Od " dataDxfId="61"/>
    <tableColumn id="3" name="Do" dataDxfId="6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15" totalsRowShown="0" headerRowDxfId="34" dataDxfId="33" headerRowBorderDxfId="31" tableBorderDxfId="32" totalsRowBorderDxfId="30">
  <autoFilter ref="A3:W115"/>
  <sortState ref="A4:W112">
    <sortCondition ref="B3:B163"/>
  </sortState>
  <tableColumns count="23">
    <tableColumn id="1" name="štartovné číslo" dataDxfId="57"/>
    <tableColumn id="2" name="celkové poradie" dataDxfId="56"/>
    <tableColumn id="3" name="poradie v KAT" dataDxfId="55"/>
    <tableColumn id="4" name="meno" dataDxfId="54"/>
    <tableColumn id="5" name="priezvisko" dataDxfId="53"/>
    <tableColumn id="23" name="Meno " dataDxfId="52"/>
    <tableColumn id="6" name="klub/mesto" dataDxfId="51"/>
    <tableColumn id="7" name="ročník" dataDxfId="50"/>
    <tableColumn id="8" name="KAT" dataDxfId="49"/>
    <tableColumn id="9" name="čas v cieli" dataDxfId="48"/>
    <tableColumn id="10" name="ᴓ čas na 1000m" dataDxfId="47"/>
    <tableColumn id="11" name="strata na víťaza" dataDxfId="46">
      <calculatedColumnFormula>J4-$Y$3</calculatedColumnFormula>
    </tableColumn>
    <tableColumn id="12" name="body 1.kolo" dataDxfId="45"/>
    <tableColumn id="13" name="body 2.kolo" dataDxfId="44"/>
    <tableColumn id="14" name="body 3.kolo" dataDxfId="43"/>
    <tableColumn id="15" name="body 4.kolo" dataDxfId="42"/>
    <tableColumn id="16" name="body 5.kolo" dataDxfId="41"/>
    <tableColumn id="17" name="body 6.kolo" dataDxfId="40"/>
    <tableColumn id="18" name="body 7.kolo" dataDxfId="39"/>
    <tableColumn id="19" name="body 8.kolo" dataDxfId="38"/>
    <tableColumn id="20" name="body 9.kolo" dataDxfId="37"/>
    <tableColumn id="21" name="body 10.kolo" dataDxfId="36"/>
    <tableColumn id="22" name="body BBL" dataDxfId="35">
      <calculatedColumnFormula>SUM(M4:V4)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269" name="Tabuľka5270" displayName="Tabuľka5270" ref="A3:W147" totalsRowShown="0" headerRowDxfId="5" dataDxfId="4" headerRowBorderDxfId="2" tableBorderDxfId="3" totalsRowBorderDxfId="1">
  <autoFilter ref="A3:W147">
    <filterColumn colId="8">
      <filters>
        <filter val="Muži A"/>
      </filters>
    </filterColumn>
  </autoFilter>
  <sortState ref="A4:W112">
    <sortCondition ref="B3:B163"/>
  </sortState>
  <tableColumns count="23">
    <tableColumn id="1" name="štartovné číslo" dataDxfId="28"/>
    <tableColumn id="2" name="celkové poradie" dataDxfId="27"/>
    <tableColumn id="3" name="poradie v KAT" dataDxfId="26"/>
    <tableColumn id="4" name="meno" dataDxfId="25"/>
    <tableColumn id="5" name="priezvisko" dataDxfId="24"/>
    <tableColumn id="23" name="Meno " dataDxfId="23"/>
    <tableColumn id="6" name="klub/mesto" dataDxfId="22"/>
    <tableColumn id="7" name="ročník" dataDxfId="21"/>
    <tableColumn id="8" name="KAT" dataDxfId="20"/>
    <tableColumn id="9" name="čas v cieli" dataDxfId="19"/>
    <tableColumn id="10" name="ᴓ čas na 1000m" dataDxfId="18"/>
    <tableColumn id="11" name="strata na víťaza" dataDxfId="17">
      <calculatedColumnFormula>J4-$Y$3</calculatedColumnFormula>
    </tableColumn>
    <tableColumn id="12" name="body 1.kolo" dataDxfId="16"/>
    <tableColumn id="13" name="body 2.kolo" dataDxfId="15"/>
    <tableColumn id="14" name="body 3.kolo" dataDxfId="14"/>
    <tableColumn id="15" name="body 4.kolo" dataDxfId="13"/>
    <tableColumn id="16" name="body 5.kolo" dataDxfId="12"/>
    <tableColumn id="17" name="body 6.kolo" dataDxfId="11"/>
    <tableColumn id="18" name="body 7.kolo" dataDxfId="10"/>
    <tableColumn id="19" name="body 8.kolo" dataDxfId="9"/>
    <tableColumn id="20" name="body 9.kolo" dataDxfId="8"/>
    <tableColumn id="21" name="body 10.kolo" dataDxfId="7"/>
    <tableColumn id="22" name="body BBL" dataDxfId="6">
      <calculatedColumnFormula>SUM(M4:V4)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7109375" style="3" customWidth="1"/>
    <col min="2" max="2" width="11" style="5" bestFit="1" customWidth="1"/>
    <col min="3" max="3" width="16.28515625" style="5" customWidth="1"/>
    <col min="4" max="4" width="43.28515625" style="5" customWidth="1"/>
    <col min="5" max="5" width="6.5703125" style="3" bestFit="1" customWidth="1"/>
    <col min="6" max="6" width="8.7109375" style="3" bestFit="1" customWidth="1"/>
    <col min="7" max="7" width="7.7109375" style="5" bestFit="1" customWidth="1"/>
    <col min="8" max="8" width="9.140625" style="9"/>
    <col min="9" max="9" width="15.140625" style="9" bestFit="1" customWidth="1"/>
    <col min="10" max="12" width="9.140625" style="9"/>
    <col min="13" max="13" width="15.140625" style="9" bestFit="1" customWidth="1"/>
    <col min="14" max="16384" width="9.140625" style="9"/>
  </cols>
  <sheetData>
    <row r="1" spans="1:15" s="8" customFormat="1" ht="39.950000000000003" customHeight="1">
      <c r="A1" s="39" t="s">
        <v>0</v>
      </c>
      <c r="B1" s="39" t="s">
        <v>1</v>
      </c>
      <c r="C1" s="39" t="s">
        <v>2</v>
      </c>
      <c r="D1" s="39" t="s">
        <v>7</v>
      </c>
      <c r="E1" s="39" t="s">
        <v>3</v>
      </c>
      <c r="F1" s="39" t="s">
        <v>41</v>
      </c>
      <c r="G1" s="39" t="s">
        <v>4</v>
      </c>
      <c r="I1" s="8" t="s">
        <v>30</v>
      </c>
      <c r="J1" s="8" t="s">
        <v>32</v>
      </c>
      <c r="K1" s="8" t="s">
        <v>33</v>
      </c>
      <c r="M1" s="8" t="s">
        <v>30</v>
      </c>
      <c r="N1" s="8" t="s">
        <v>32</v>
      </c>
      <c r="O1" s="8" t="s">
        <v>33</v>
      </c>
    </row>
    <row r="2" spans="1:15" ht="18" customHeight="1">
      <c r="A2" s="58">
        <v>17</v>
      </c>
      <c r="B2" s="59" t="s">
        <v>5</v>
      </c>
      <c r="C2" s="59" t="s">
        <v>48</v>
      </c>
      <c r="D2" s="59" t="s">
        <v>140</v>
      </c>
      <c r="E2" s="58">
        <v>1987</v>
      </c>
      <c r="F2" s="58" t="s">
        <v>42</v>
      </c>
      <c r="G2" s="49" t="str">
        <f>IF(F2="m",LOOKUP(E2,'02.kolo prezentácia'!$J$2:$J$8,'02.kolo prezentácia'!$I$2:$I$8),LOOKUP(E2,'02.kolo prezentácia'!$N$2:$N$4,'02.kolo prezentácia'!$M$2:$M$4))</f>
        <v>Muži B</v>
      </c>
      <c r="I2" s="9" t="s">
        <v>37</v>
      </c>
      <c r="J2" s="57">
        <v>1900</v>
      </c>
      <c r="K2" s="57">
        <v>1957</v>
      </c>
      <c r="M2" s="9" t="s">
        <v>39</v>
      </c>
      <c r="N2" s="57">
        <v>1900</v>
      </c>
      <c r="O2" s="57">
        <v>1981</v>
      </c>
    </row>
    <row r="3" spans="1:15" ht="18" customHeight="1">
      <c r="A3" s="58">
        <v>2</v>
      </c>
      <c r="B3" s="59" t="s">
        <v>51</v>
      </c>
      <c r="C3" s="59" t="s">
        <v>53</v>
      </c>
      <c r="D3" s="59" t="s">
        <v>141</v>
      </c>
      <c r="E3" s="58">
        <v>1983</v>
      </c>
      <c r="F3" s="58" t="s">
        <v>42</v>
      </c>
      <c r="G3" s="49" t="str">
        <f>IF(F3="m",LOOKUP(E3,'02.kolo prezentácia'!$J$2:$J$8,'02.kolo prezentácia'!$I$2:$I$8),LOOKUP(E3,'02.kolo prezentácia'!$N$2:$N$4,'02.kolo prezentácia'!$M$2:$M$4))</f>
        <v>Muži B</v>
      </c>
      <c r="I3" s="9" t="s">
        <v>36</v>
      </c>
      <c r="J3" s="57">
        <v>1958</v>
      </c>
      <c r="K3" s="57">
        <v>1967</v>
      </c>
      <c r="M3" s="9" t="s">
        <v>38</v>
      </c>
      <c r="N3" s="57">
        <v>1982</v>
      </c>
      <c r="O3" s="57">
        <v>2017</v>
      </c>
    </row>
    <row r="4" spans="1:15" ht="18" customHeight="1">
      <c r="A4" s="58">
        <v>19</v>
      </c>
      <c r="B4" s="59" t="s">
        <v>25</v>
      </c>
      <c r="C4" s="59" t="s">
        <v>142</v>
      </c>
      <c r="D4" s="59" t="s">
        <v>143</v>
      </c>
      <c r="E4" s="58">
        <v>1979</v>
      </c>
      <c r="F4" s="58" t="s">
        <v>42</v>
      </c>
      <c r="G4" s="49" t="str">
        <f>IF(F4="m",LOOKUP(E4,'02.kolo prezentácia'!$J$2:$J$8,'02.kolo prezentácia'!$I$2:$I$8),LOOKUP(E4,'02.kolo prezentácia'!$N$2:$N$4,'02.kolo prezentácia'!$M$2:$M$4))</f>
        <v>Muži B</v>
      </c>
      <c r="I4" s="9" t="s">
        <v>35</v>
      </c>
      <c r="J4" s="57">
        <v>1968</v>
      </c>
      <c r="K4" s="57">
        <v>1977</v>
      </c>
    </row>
    <row r="5" spans="1:15" ht="18" customHeight="1">
      <c r="A5" s="58">
        <v>27</v>
      </c>
      <c r="B5" s="59" t="s">
        <v>62</v>
      </c>
      <c r="C5" s="59" t="s">
        <v>144</v>
      </c>
      <c r="D5" s="59" t="s">
        <v>145</v>
      </c>
      <c r="E5" s="58">
        <v>1976</v>
      </c>
      <c r="F5" s="58" t="s">
        <v>43</v>
      </c>
      <c r="G5" s="49" t="str">
        <f>IF(F5="m",LOOKUP(E5,'02.kolo prezentácia'!$J$2:$J$8,'02.kolo prezentácia'!$I$2:$I$8),LOOKUP(E5,'02.kolo prezentácia'!$N$2:$N$4,'02.kolo prezentácia'!$M$2:$M$4))</f>
        <v>Ženy B</v>
      </c>
      <c r="I5" s="9" t="s">
        <v>34</v>
      </c>
      <c r="J5" s="57">
        <v>1978</v>
      </c>
      <c r="K5" s="57">
        <v>1987</v>
      </c>
    </row>
    <row r="6" spans="1:15" ht="18" customHeight="1">
      <c r="A6" s="58">
        <v>48</v>
      </c>
      <c r="B6" s="59" t="s">
        <v>146</v>
      </c>
      <c r="C6" s="59" t="s">
        <v>147</v>
      </c>
      <c r="D6" s="59" t="s">
        <v>148</v>
      </c>
      <c r="E6" s="58">
        <v>1970</v>
      </c>
      <c r="F6" s="58" t="s">
        <v>43</v>
      </c>
      <c r="G6" s="49" t="str">
        <f>IF(F6="m",LOOKUP(E6,'02.kolo prezentácia'!$J$2:$J$8,'02.kolo prezentácia'!$I$2:$I$8),LOOKUP(E6,'02.kolo prezentácia'!$N$2:$N$4,'02.kolo prezentácia'!$M$2:$M$4))</f>
        <v>Ženy B</v>
      </c>
      <c r="J6" s="57"/>
      <c r="K6" s="57"/>
    </row>
    <row r="7" spans="1:15" ht="18" customHeight="1">
      <c r="A7" s="58">
        <v>18</v>
      </c>
      <c r="B7" s="59" t="s">
        <v>5</v>
      </c>
      <c r="C7" s="59" t="s">
        <v>48</v>
      </c>
      <c r="D7" s="59" t="s">
        <v>140</v>
      </c>
      <c r="E7" s="58">
        <v>1963</v>
      </c>
      <c r="F7" s="58" t="s">
        <v>42</v>
      </c>
      <c r="G7" s="49" t="str">
        <f>IF(F7="m",LOOKUP(E7,'02.kolo prezentácia'!$J$2:$J$8,'02.kolo prezentácia'!$I$2:$I$8),LOOKUP(E7,'02.kolo prezentácia'!$N$2:$N$4,'02.kolo prezentácia'!$M$2:$M$4))</f>
        <v>Muži D</v>
      </c>
      <c r="I7" s="9" t="s">
        <v>31</v>
      </c>
      <c r="J7" s="57">
        <v>1988</v>
      </c>
      <c r="K7" s="57">
        <v>2017</v>
      </c>
    </row>
    <row r="8" spans="1:15" ht="18" customHeight="1">
      <c r="A8" s="58">
        <v>92</v>
      </c>
      <c r="B8" s="59" t="s">
        <v>100</v>
      </c>
      <c r="C8" s="59" t="s">
        <v>101</v>
      </c>
      <c r="D8" s="59" t="s">
        <v>140</v>
      </c>
      <c r="E8" s="58">
        <v>1972</v>
      </c>
      <c r="F8" s="58" t="s">
        <v>43</v>
      </c>
      <c r="G8" s="49" t="str">
        <f>IF(F8="m",LOOKUP(E8,'02.kolo prezentácia'!$J$2:$J$8,'02.kolo prezentácia'!$I$2:$I$8),LOOKUP(E8,'02.kolo prezentácia'!$N$2:$N$4,'02.kolo prezentácia'!$M$2:$M$4))</f>
        <v>Ženy B</v>
      </c>
    </row>
    <row r="9" spans="1:15" ht="18" customHeight="1">
      <c r="A9" s="58">
        <v>25</v>
      </c>
      <c r="B9" s="59" t="s">
        <v>58</v>
      </c>
      <c r="C9" s="59" t="s">
        <v>59</v>
      </c>
      <c r="D9" s="59" t="s">
        <v>14</v>
      </c>
      <c r="E9" s="58">
        <v>1962</v>
      </c>
      <c r="F9" s="58" t="s">
        <v>42</v>
      </c>
      <c r="G9" s="49" t="str">
        <f>IF(F9="m",LOOKUP(E9,'02.kolo prezentácia'!$J$2:$J$8,'02.kolo prezentácia'!$I$2:$I$8),LOOKUP(E9,'02.kolo prezentácia'!$N$2:$N$4,'02.kolo prezentácia'!$M$2:$M$4))</f>
        <v>Muži D</v>
      </c>
    </row>
    <row r="10" spans="1:15" ht="18" customHeight="1">
      <c r="A10" s="58">
        <v>133</v>
      </c>
      <c r="B10" s="59" t="s">
        <v>149</v>
      </c>
      <c r="C10" s="59" t="s">
        <v>150</v>
      </c>
      <c r="D10" s="59" t="s">
        <v>151</v>
      </c>
      <c r="E10" s="58">
        <v>1991</v>
      </c>
      <c r="F10" s="58" t="s">
        <v>43</v>
      </c>
      <c r="G10" s="49" t="str">
        <f>IF(F10="m",LOOKUP(E10,'02.kolo prezentácia'!$J$2:$J$8,'02.kolo prezentácia'!$I$2:$I$8),LOOKUP(E10,'02.kolo prezentácia'!$N$2:$N$4,'02.kolo prezentácia'!$M$2:$M$4))</f>
        <v>Ženy A</v>
      </c>
    </row>
    <row r="11" spans="1:15" ht="18" customHeight="1">
      <c r="A11" s="58">
        <v>110</v>
      </c>
      <c r="B11" s="59" t="s">
        <v>65</v>
      </c>
      <c r="C11" s="59" t="s">
        <v>92</v>
      </c>
      <c r="D11" s="59" t="s">
        <v>54</v>
      </c>
      <c r="E11" s="58">
        <v>1982</v>
      </c>
      <c r="F11" s="58" t="s">
        <v>43</v>
      </c>
      <c r="G11" s="49" t="str">
        <f>IF(F11="m",LOOKUP(E11,'02.kolo prezentácia'!$J$2:$J$8,'02.kolo prezentácia'!$I$2:$I$8),LOOKUP(E11,'02.kolo prezentácia'!$N$2:$N$4,'02.kolo prezentácia'!$M$2:$M$4))</f>
        <v>Ženy A</v>
      </c>
    </row>
    <row r="12" spans="1:15" ht="18" customHeight="1">
      <c r="A12" s="58">
        <v>71</v>
      </c>
      <c r="B12" s="59" t="s">
        <v>102</v>
      </c>
      <c r="C12" s="59" t="s">
        <v>152</v>
      </c>
      <c r="D12" s="59" t="s">
        <v>153</v>
      </c>
      <c r="E12" s="58">
        <v>1972</v>
      </c>
      <c r="F12" s="58" t="s">
        <v>42</v>
      </c>
      <c r="G12" s="49" t="str">
        <f>IF(F12="m",LOOKUP(E12,'02.kolo prezentácia'!$J$2:$J$8,'02.kolo prezentácia'!$I$2:$I$8),LOOKUP(E12,'02.kolo prezentácia'!$N$2:$N$4,'02.kolo prezentácia'!$M$2:$M$4))</f>
        <v>Muži C</v>
      </c>
    </row>
    <row r="13" spans="1:15" ht="18" customHeight="1">
      <c r="A13" s="58">
        <v>114</v>
      </c>
      <c r="B13" s="59" t="s">
        <v>82</v>
      </c>
      <c r="C13" s="59" t="s">
        <v>83</v>
      </c>
      <c r="D13" s="59" t="s">
        <v>14</v>
      </c>
      <c r="E13" s="58">
        <v>1986</v>
      </c>
      <c r="F13" s="58" t="s">
        <v>42</v>
      </c>
      <c r="G13" s="49" t="str">
        <f>IF(F13="m",LOOKUP(E13,'02.kolo prezentácia'!$J$2:$J$8,'02.kolo prezentácia'!$I$2:$I$8),LOOKUP(E13,'02.kolo prezentácia'!$N$2:$N$4,'02.kolo prezentácia'!$M$2:$M$4))</f>
        <v>Muži B</v>
      </c>
    </row>
    <row r="14" spans="1:15" ht="18" customHeight="1">
      <c r="A14" s="58">
        <v>52</v>
      </c>
      <c r="B14" s="59" t="s">
        <v>60</v>
      </c>
      <c r="C14" s="59" t="s">
        <v>61</v>
      </c>
      <c r="D14" s="59" t="s">
        <v>153</v>
      </c>
      <c r="E14" s="58">
        <v>1966</v>
      </c>
      <c r="F14" s="58" t="s">
        <v>43</v>
      </c>
      <c r="G14" s="49" t="str">
        <f>IF(F14="m",LOOKUP(E14,'02.kolo prezentácia'!$J$2:$J$8,'02.kolo prezentácia'!$I$2:$I$8),LOOKUP(E14,'02.kolo prezentácia'!$N$2:$N$4,'02.kolo prezentácia'!$M$2:$M$4))</f>
        <v>Ženy B</v>
      </c>
    </row>
    <row r="15" spans="1:15" ht="18" customHeight="1">
      <c r="A15" s="58">
        <v>69</v>
      </c>
      <c r="B15" s="59" t="s">
        <v>154</v>
      </c>
      <c r="C15" s="59" t="s">
        <v>155</v>
      </c>
      <c r="D15" s="59" t="s">
        <v>156</v>
      </c>
      <c r="E15" s="58">
        <v>1964</v>
      </c>
      <c r="F15" s="58" t="s">
        <v>42</v>
      </c>
      <c r="G15" s="49" t="str">
        <f>IF(F15="m",LOOKUP(E15,'02.kolo prezentácia'!$J$2:$J$8,'02.kolo prezentácia'!$I$2:$I$8),LOOKUP(E15,'02.kolo prezentácia'!$N$2:$N$4,'02.kolo prezentácia'!$M$2:$M$4))</f>
        <v>Muži D</v>
      </c>
    </row>
    <row r="16" spans="1:15" ht="18" customHeight="1">
      <c r="A16" s="58">
        <v>122</v>
      </c>
      <c r="B16" s="59" t="s">
        <v>88</v>
      </c>
      <c r="C16" s="59" t="s">
        <v>89</v>
      </c>
      <c r="D16" s="59" t="s">
        <v>90</v>
      </c>
      <c r="E16" s="58">
        <v>1988</v>
      </c>
      <c r="F16" s="58" t="s">
        <v>42</v>
      </c>
      <c r="G16" s="49" t="str">
        <f>IF(F16="m",LOOKUP(E16,'02.kolo prezentácia'!$J$2:$J$8,'02.kolo prezentácia'!$I$2:$I$8),LOOKUP(E16,'02.kolo prezentácia'!$N$2:$N$4,'02.kolo prezentácia'!$M$2:$M$4))</f>
        <v>Muži A</v>
      </c>
    </row>
    <row r="17" spans="1:7" ht="18" customHeight="1">
      <c r="A17" s="58">
        <v>54</v>
      </c>
      <c r="B17" s="59" t="s">
        <v>157</v>
      </c>
      <c r="C17" s="59" t="s">
        <v>158</v>
      </c>
      <c r="D17" s="59" t="s">
        <v>159</v>
      </c>
      <c r="E17" s="58">
        <v>1966</v>
      </c>
      <c r="F17" s="58" t="s">
        <v>42</v>
      </c>
      <c r="G17" s="49" t="str">
        <f>IF(F17="m",LOOKUP(E17,'02.kolo prezentácia'!$J$2:$J$8,'02.kolo prezentácia'!$I$2:$I$8),LOOKUP(E17,'02.kolo prezentácia'!$N$2:$N$4,'02.kolo prezentácia'!$M$2:$M$4))</f>
        <v>Muži D</v>
      </c>
    </row>
    <row r="18" spans="1:7" ht="18" customHeight="1">
      <c r="A18" s="58">
        <v>55</v>
      </c>
      <c r="B18" s="59" t="s">
        <v>132</v>
      </c>
      <c r="C18" s="59" t="s">
        <v>160</v>
      </c>
      <c r="D18" s="59" t="s">
        <v>159</v>
      </c>
      <c r="E18" s="58">
        <v>2002</v>
      </c>
      <c r="F18" s="58" t="s">
        <v>43</v>
      </c>
      <c r="G18" s="49" t="str">
        <f>IF(F18="m",LOOKUP(E18,'02.kolo prezentácia'!$J$2:$J$8,'02.kolo prezentácia'!$I$2:$I$8),LOOKUP(E18,'02.kolo prezentácia'!$N$2:$N$4,'02.kolo prezentácia'!$M$2:$M$4))</f>
        <v>Ženy A</v>
      </c>
    </row>
    <row r="19" spans="1:7" ht="18" customHeight="1">
      <c r="A19" s="58">
        <v>97</v>
      </c>
      <c r="B19" s="59" t="s">
        <v>25</v>
      </c>
      <c r="C19" s="59" t="s">
        <v>161</v>
      </c>
      <c r="D19" s="59" t="s">
        <v>162</v>
      </c>
      <c r="E19" s="58">
        <v>1964</v>
      </c>
      <c r="F19" s="58" t="s">
        <v>42</v>
      </c>
      <c r="G19" s="49" t="str">
        <f>IF(F19="m",LOOKUP(E19,'02.kolo prezentácia'!$J$2:$J$8,'02.kolo prezentácia'!$I$2:$I$8),LOOKUP(E19,'02.kolo prezentácia'!$N$2:$N$4,'02.kolo prezentácia'!$M$2:$M$4))</f>
        <v>Muži D</v>
      </c>
    </row>
    <row r="20" spans="1:7" ht="18" customHeight="1">
      <c r="A20" s="58">
        <v>24</v>
      </c>
      <c r="B20" s="59" t="s">
        <v>163</v>
      </c>
      <c r="C20" s="59" t="s">
        <v>164</v>
      </c>
      <c r="D20" s="59" t="s">
        <v>165</v>
      </c>
      <c r="E20" s="58">
        <v>1964</v>
      </c>
      <c r="F20" s="58" t="s">
        <v>42</v>
      </c>
      <c r="G20" s="49" t="str">
        <f>IF(F20="m",LOOKUP(E20,'02.kolo prezentácia'!$J$2:$J$8,'02.kolo prezentácia'!$I$2:$I$8),LOOKUP(E20,'02.kolo prezentácia'!$N$2:$N$4,'02.kolo prezentácia'!$M$2:$M$4))</f>
        <v>Muži D</v>
      </c>
    </row>
    <row r="21" spans="1:7" ht="18" customHeight="1">
      <c r="A21" s="58">
        <v>42</v>
      </c>
      <c r="B21" s="59" t="s">
        <v>29</v>
      </c>
      <c r="C21" s="59" t="s">
        <v>166</v>
      </c>
      <c r="D21" s="59" t="s">
        <v>54</v>
      </c>
      <c r="E21" s="58">
        <v>1977</v>
      </c>
      <c r="F21" s="58" t="s">
        <v>42</v>
      </c>
      <c r="G21" s="49" t="str">
        <f>IF(F21="m",LOOKUP(E21,'02.kolo prezentácia'!$J$2:$J$8,'02.kolo prezentácia'!$I$2:$I$8),LOOKUP(E21,'02.kolo prezentácia'!$N$2:$N$4,'02.kolo prezentácia'!$M$2:$M$4))</f>
        <v>Muži C</v>
      </c>
    </row>
    <row r="22" spans="1:7" ht="18" customHeight="1">
      <c r="A22" s="58">
        <v>89</v>
      </c>
      <c r="B22" s="59" t="s">
        <v>103</v>
      </c>
      <c r="C22" s="59" t="s">
        <v>104</v>
      </c>
      <c r="D22" s="59" t="s">
        <v>14</v>
      </c>
      <c r="E22" s="58">
        <v>1970</v>
      </c>
      <c r="F22" s="58" t="s">
        <v>42</v>
      </c>
      <c r="G22" s="49" t="str">
        <f>IF(F22="m",LOOKUP(E22,'02.kolo prezentácia'!$J$2:$J$8,'02.kolo prezentácia'!$I$2:$I$8),LOOKUP(E22,'02.kolo prezentácia'!$N$2:$N$4,'02.kolo prezentácia'!$M$2:$M$4))</f>
        <v>Muži C</v>
      </c>
    </row>
    <row r="23" spans="1:7" ht="18" customHeight="1">
      <c r="A23" s="58">
        <v>15</v>
      </c>
      <c r="B23" s="59" t="s">
        <v>52</v>
      </c>
      <c r="C23" s="59" t="s">
        <v>93</v>
      </c>
      <c r="D23" s="59" t="s">
        <v>153</v>
      </c>
      <c r="E23" s="58">
        <v>1973</v>
      </c>
      <c r="F23" s="58" t="s">
        <v>43</v>
      </c>
      <c r="G23" s="49" t="str">
        <f>IF(F23="m",LOOKUP(E23,'02.kolo prezentácia'!$J$2:$J$8,'02.kolo prezentácia'!$I$2:$I$8),LOOKUP(E23,'02.kolo prezentácia'!$N$2:$N$4,'02.kolo prezentácia'!$M$2:$M$4))</f>
        <v>Ženy B</v>
      </c>
    </row>
    <row r="24" spans="1:7" ht="18" customHeight="1">
      <c r="A24" s="58">
        <v>60</v>
      </c>
      <c r="B24" s="59" t="s">
        <v>80</v>
      </c>
      <c r="C24" s="59" t="s">
        <v>81</v>
      </c>
      <c r="D24" s="59" t="s">
        <v>141</v>
      </c>
      <c r="E24" s="58">
        <v>1978</v>
      </c>
      <c r="F24" s="58" t="s">
        <v>43</v>
      </c>
      <c r="G24" s="49" t="str">
        <f>IF(F24="m",LOOKUP(E24,'02.kolo prezentácia'!$J$2:$J$8,'02.kolo prezentácia'!$I$2:$I$8),LOOKUP(E24,'02.kolo prezentácia'!$N$2:$N$4,'02.kolo prezentácia'!$M$2:$M$4))</f>
        <v>Ženy B</v>
      </c>
    </row>
    <row r="25" spans="1:7" ht="18" customHeight="1">
      <c r="A25" s="58">
        <v>75</v>
      </c>
      <c r="B25" s="59" t="s">
        <v>29</v>
      </c>
      <c r="C25" s="59" t="s">
        <v>76</v>
      </c>
      <c r="D25" s="59" t="s">
        <v>167</v>
      </c>
      <c r="E25" s="58">
        <v>1957</v>
      </c>
      <c r="F25" s="58" t="s">
        <v>42</v>
      </c>
      <c r="G25" s="49" t="str">
        <f>IF(F25="m",LOOKUP(E25,'02.kolo prezentácia'!$J$2:$J$8,'02.kolo prezentácia'!$I$2:$I$8),LOOKUP(E25,'02.kolo prezentácia'!$N$2:$N$4,'02.kolo prezentácia'!$M$2:$M$4))</f>
        <v>Muži E</v>
      </c>
    </row>
    <row r="26" spans="1:7" ht="18" customHeight="1">
      <c r="A26" s="58">
        <v>1</v>
      </c>
      <c r="B26" s="59" t="s">
        <v>75</v>
      </c>
      <c r="C26" s="59" t="s">
        <v>168</v>
      </c>
      <c r="D26" s="59" t="s">
        <v>169</v>
      </c>
      <c r="E26" s="58">
        <v>1973</v>
      </c>
      <c r="F26" s="58" t="s">
        <v>42</v>
      </c>
      <c r="G26" s="49" t="str">
        <f>IF(F26="m",LOOKUP(E26,'02.kolo prezentácia'!$J$2:$J$8,'02.kolo prezentácia'!$I$2:$I$8),LOOKUP(E26,'02.kolo prezentácia'!$N$2:$N$4,'02.kolo prezentácia'!$M$2:$M$4))</f>
        <v>Muži C</v>
      </c>
    </row>
    <row r="27" spans="1:7" ht="18" customHeight="1">
      <c r="A27" s="58">
        <v>61</v>
      </c>
      <c r="B27" s="59" t="s">
        <v>25</v>
      </c>
      <c r="C27" s="59" t="s">
        <v>99</v>
      </c>
      <c r="D27" s="59" t="s">
        <v>141</v>
      </c>
      <c r="E27" s="58">
        <v>1978</v>
      </c>
      <c r="F27" s="58" t="s">
        <v>42</v>
      </c>
      <c r="G27" s="49" t="str">
        <f>IF(F27="m",LOOKUP(E27,'02.kolo prezentácia'!$J$2:$J$8,'02.kolo prezentácia'!$I$2:$I$8),LOOKUP(E27,'02.kolo prezentácia'!$N$2:$N$4,'02.kolo prezentácia'!$M$2:$M$4))</f>
        <v>Muži B</v>
      </c>
    </row>
    <row r="28" spans="1:7" ht="18" customHeight="1">
      <c r="A28" s="58">
        <v>66</v>
      </c>
      <c r="B28" s="59" t="s">
        <v>96</v>
      </c>
      <c r="C28" s="59" t="s">
        <v>67</v>
      </c>
      <c r="D28" s="59" t="s">
        <v>170</v>
      </c>
      <c r="E28" s="58">
        <v>1983</v>
      </c>
      <c r="F28" s="58" t="s">
        <v>42</v>
      </c>
      <c r="G28" s="49" t="str">
        <f>IF(F28="m",LOOKUP(E28,'02.kolo prezentácia'!$J$2:$J$8,'02.kolo prezentácia'!$I$2:$I$8),LOOKUP(E28,'02.kolo prezentácia'!$N$2:$N$4,'02.kolo prezentácia'!$M$2:$M$4))</f>
        <v>Muži B</v>
      </c>
    </row>
    <row r="29" spans="1:7" ht="18" customHeight="1">
      <c r="A29" s="58">
        <v>49</v>
      </c>
      <c r="B29" s="59" t="s">
        <v>171</v>
      </c>
      <c r="C29" s="59" t="s">
        <v>172</v>
      </c>
      <c r="D29" s="59" t="s">
        <v>173</v>
      </c>
      <c r="E29" s="58">
        <v>1979</v>
      </c>
      <c r="F29" s="58" t="s">
        <v>43</v>
      </c>
      <c r="G29" s="49" t="str">
        <f>IF(F29="m",LOOKUP(E29,'02.kolo prezentácia'!$J$2:$J$8,'02.kolo prezentácia'!$I$2:$I$8),LOOKUP(E29,'02.kolo prezentácia'!$N$2:$N$4,'02.kolo prezentácia'!$M$2:$M$4))</f>
        <v>Ženy B</v>
      </c>
    </row>
    <row r="30" spans="1:7" ht="18" customHeight="1">
      <c r="A30" s="58">
        <v>124</v>
      </c>
      <c r="B30" s="59" t="s">
        <v>117</v>
      </c>
      <c r="C30" s="59" t="s">
        <v>174</v>
      </c>
      <c r="D30" s="59" t="s">
        <v>175</v>
      </c>
      <c r="E30" s="58">
        <v>1972</v>
      </c>
      <c r="F30" s="58" t="s">
        <v>42</v>
      </c>
      <c r="G30" s="49" t="str">
        <f>IF(F30="m",LOOKUP(E30,'02.kolo prezentácia'!$J$2:$J$8,'02.kolo prezentácia'!$I$2:$I$8),LOOKUP(E30,'02.kolo prezentácia'!$N$2:$N$4,'02.kolo prezentácia'!$M$2:$M$4))</f>
        <v>Muži C</v>
      </c>
    </row>
    <row r="31" spans="1:7" ht="18" customHeight="1">
      <c r="A31" s="58">
        <v>123</v>
      </c>
      <c r="B31" s="59" t="s">
        <v>113</v>
      </c>
      <c r="C31" s="59" t="s">
        <v>176</v>
      </c>
      <c r="D31" s="59" t="s">
        <v>14</v>
      </c>
      <c r="E31" s="58">
        <v>1976</v>
      </c>
      <c r="F31" s="58" t="s">
        <v>43</v>
      </c>
      <c r="G31" s="49" t="str">
        <f>IF(F31="m",LOOKUP(E31,'02.kolo prezentácia'!$J$2:$J$8,'02.kolo prezentácia'!$I$2:$I$8),LOOKUP(E31,'02.kolo prezentácia'!$N$2:$N$4,'02.kolo prezentácia'!$M$2:$M$4))</f>
        <v>Ženy B</v>
      </c>
    </row>
    <row r="32" spans="1:7" ht="18" customHeight="1">
      <c r="A32" s="58">
        <v>102</v>
      </c>
      <c r="B32" s="59" t="s">
        <v>131</v>
      </c>
      <c r="C32" s="59" t="s">
        <v>129</v>
      </c>
      <c r="D32" s="59" t="s">
        <v>79</v>
      </c>
      <c r="E32" s="58">
        <v>1988</v>
      </c>
      <c r="F32" s="58" t="s">
        <v>42</v>
      </c>
      <c r="G32" s="49" t="str">
        <f>IF(F32="m",LOOKUP(E32,'02.kolo prezentácia'!$J$2:$J$8,'02.kolo prezentácia'!$I$2:$I$8),LOOKUP(E32,'02.kolo prezentácia'!$N$2:$N$4,'02.kolo prezentácia'!$M$2:$M$4))</f>
        <v>Muži A</v>
      </c>
    </row>
    <row r="33" spans="1:7" ht="18" customHeight="1">
      <c r="A33" s="58">
        <v>6</v>
      </c>
      <c r="B33" s="59" t="s">
        <v>74</v>
      </c>
      <c r="C33" s="59" t="s">
        <v>71</v>
      </c>
      <c r="D33" s="59" t="s">
        <v>72</v>
      </c>
      <c r="E33" s="58">
        <v>1967</v>
      </c>
      <c r="F33" s="58" t="s">
        <v>42</v>
      </c>
      <c r="G33" s="49" t="str">
        <f>IF(F33="m",LOOKUP(E33,'02.kolo prezentácia'!$J$2:$J$8,'02.kolo prezentácia'!$I$2:$I$8),LOOKUP(E33,'02.kolo prezentácia'!$N$2:$N$4,'02.kolo prezentácia'!$M$2:$M$4))</f>
        <v>Muži D</v>
      </c>
    </row>
    <row r="34" spans="1:7" ht="18" customHeight="1">
      <c r="A34" s="58">
        <v>109</v>
      </c>
      <c r="B34" s="59" t="s">
        <v>57</v>
      </c>
      <c r="C34" s="59" t="s">
        <v>70</v>
      </c>
      <c r="D34" s="59" t="s">
        <v>72</v>
      </c>
      <c r="E34" s="58">
        <v>1968</v>
      </c>
      <c r="F34" s="58" t="s">
        <v>43</v>
      </c>
      <c r="G34" s="49" t="str">
        <f>IF(F34="m",LOOKUP(E34,'02.kolo prezentácia'!$J$2:$J$8,'02.kolo prezentácia'!$I$2:$I$8),LOOKUP(E34,'02.kolo prezentácia'!$N$2:$N$4,'02.kolo prezentácia'!$M$2:$M$4))</f>
        <v>Ženy B</v>
      </c>
    </row>
    <row r="35" spans="1:7" ht="18" customHeight="1">
      <c r="A35" s="58">
        <v>90</v>
      </c>
      <c r="B35" s="59" t="s">
        <v>177</v>
      </c>
      <c r="C35" s="59" t="s">
        <v>178</v>
      </c>
      <c r="D35" s="59" t="s">
        <v>179</v>
      </c>
      <c r="E35" s="58">
        <v>1993</v>
      </c>
      <c r="F35" s="58" t="s">
        <v>43</v>
      </c>
      <c r="G35" s="49" t="str">
        <f>IF(F35="m",LOOKUP(E35,'02.kolo prezentácia'!$J$2:$J$8,'02.kolo prezentácia'!$I$2:$I$8),LOOKUP(E35,'02.kolo prezentácia'!$N$2:$N$4,'02.kolo prezentácia'!$M$2:$M$4))</f>
        <v>Ženy A</v>
      </c>
    </row>
    <row r="36" spans="1:7" ht="18" customHeight="1">
      <c r="A36" s="58">
        <v>128</v>
      </c>
      <c r="B36" s="59" t="s">
        <v>138</v>
      </c>
      <c r="C36" s="59" t="s">
        <v>180</v>
      </c>
      <c r="D36" s="59" t="s">
        <v>151</v>
      </c>
      <c r="E36" s="58">
        <v>1983</v>
      </c>
      <c r="F36" s="58" t="s">
        <v>42</v>
      </c>
      <c r="G36" s="49" t="str">
        <f>IF(F36="m",LOOKUP(E36,'02.kolo prezentácia'!$J$2:$J$8,'02.kolo prezentácia'!$I$2:$I$8),LOOKUP(E36,'02.kolo prezentácia'!$N$2:$N$4,'02.kolo prezentácia'!$M$2:$M$4))</f>
        <v>Muži B</v>
      </c>
    </row>
    <row r="37" spans="1:7" ht="18" customHeight="1">
      <c r="A37" s="58">
        <v>129</v>
      </c>
      <c r="B37" s="59" t="s">
        <v>181</v>
      </c>
      <c r="C37" s="59" t="s">
        <v>182</v>
      </c>
      <c r="D37" s="59" t="s">
        <v>151</v>
      </c>
      <c r="E37" s="58">
        <v>1987</v>
      </c>
      <c r="F37" s="58" t="s">
        <v>43</v>
      </c>
      <c r="G37" s="49" t="str">
        <f>IF(F37="m",LOOKUP(E37,'02.kolo prezentácia'!$J$2:$J$8,'02.kolo prezentácia'!$I$2:$I$8),LOOKUP(E37,'02.kolo prezentácia'!$N$2:$N$4,'02.kolo prezentácia'!$M$2:$M$4))</f>
        <v>Ženy A</v>
      </c>
    </row>
    <row r="38" spans="1:7" ht="18" customHeight="1">
      <c r="A38" s="58">
        <v>32</v>
      </c>
      <c r="B38" s="59" t="s">
        <v>28</v>
      </c>
      <c r="C38" s="59" t="s">
        <v>183</v>
      </c>
      <c r="D38" s="59" t="s">
        <v>140</v>
      </c>
      <c r="E38" s="58">
        <v>1986</v>
      </c>
      <c r="F38" s="58" t="s">
        <v>42</v>
      </c>
      <c r="G38" s="49" t="str">
        <f>IF(F38="m",LOOKUP(E38,'02.kolo prezentácia'!$J$2:$J$8,'02.kolo prezentácia'!$I$2:$I$8),LOOKUP(E38,'02.kolo prezentácia'!$N$2:$N$4,'02.kolo prezentácia'!$M$2:$M$4))</f>
        <v>Muži B</v>
      </c>
    </row>
    <row r="39" spans="1:7" ht="18" customHeight="1">
      <c r="A39" s="58">
        <v>30</v>
      </c>
      <c r="B39" s="59" t="s">
        <v>109</v>
      </c>
      <c r="C39" s="59" t="s">
        <v>184</v>
      </c>
      <c r="D39" s="59" t="s">
        <v>14</v>
      </c>
      <c r="E39" s="58">
        <v>1994</v>
      </c>
      <c r="F39" s="58" t="s">
        <v>42</v>
      </c>
      <c r="G39" s="49" t="str">
        <f>IF(F39="m",LOOKUP(E39,'02.kolo prezentácia'!$J$2:$J$8,'02.kolo prezentácia'!$I$2:$I$8),LOOKUP(E39,'02.kolo prezentácia'!$N$2:$N$4,'02.kolo prezentácia'!$M$2:$M$4))</f>
        <v>Muži A</v>
      </c>
    </row>
    <row r="40" spans="1:7" ht="18" customHeight="1">
      <c r="A40" s="58">
        <v>100</v>
      </c>
      <c r="B40" s="59" t="s">
        <v>102</v>
      </c>
      <c r="C40" s="59" t="s">
        <v>127</v>
      </c>
      <c r="D40" s="59" t="s">
        <v>128</v>
      </c>
      <c r="E40" s="58">
        <v>1982</v>
      </c>
      <c r="F40" s="58" t="s">
        <v>42</v>
      </c>
      <c r="G40" s="49" t="str">
        <f>IF(F40="m",LOOKUP(E40,'02.kolo prezentácia'!$J$2:$J$8,'02.kolo prezentácia'!$I$2:$I$8),LOOKUP(E40,'02.kolo prezentácia'!$N$2:$N$4,'02.kolo prezentácia'!$M$2:$M$4))</f>
        <v>Muži B</v>
      </c>
    </row>
    <row r="41" spans="1:7" ht="18" customHeight="1">
      <c r="A41" s="58">
        <v>59</v>
      </c>
      <c r="B41" s="59" t="s">
        <v>109</v>
      </c>
      <c r="C41" s="59" t="s">
        <v>110</v>
      </c>
      <c r="D41" s="59" t="s">
        <v>79</v>
      </c>
      <c r="E41" s="58">
        <v>1968</v>
      </c>
      <c r="F41" s="58" t="s">
        <v>42</v>
      </c>
      <c r="G41" s="49" t="str">
        <f>IF(F41="m",LOOKUP(E41,'02.kolo prezentácia'!$J$2:$J$8,'02.kolo prezentácia'!$I$2:$I$8),LOOKUP(E41,'02.kolo prezentácia'!$N$2:$N$4,'02.kolo prezentácia'!$M$2:$M$4))</f>
        <v>Muži C</v>
      </c>
    </row>
    <row r="42" spans="1:7" ht="18" customHeight="1">
      <c r="A42" s="58">
        <v>126</v>
      </c>
      <c r="B42" s="59" t="s">
        <v>28</v>
      </c>
      <c r="C42" s="59" t="s">
        <v>185</v>
      </c>
      <c r="D42" s="59" t="s">
        <v>186</v>
      </c>
      <c r="E42" s="58">
        <v>1979</v>
      </c>
      <c r="F42" s="58" t="s">
        <v>42</v>
      </c>
      <c r="G42" s="49" t="str">
        <f>IF(F42="m",LOOKUP(E42,'02.kolo prezentácia'!$J$2:$J$8,'02.kolo prezentácia'!$I$2:$I$8),LOOKUP(E42,'02.kolo prezentácia'!$N$2:$N$4,'02.kolo prezentácia'!$M$2:$M$4))</f>
        <v>Muži B</v>
      </c>
    </row>
    <row r="43" spans="1:7" ht="18" customHeight="1">
      <c r="A43" s="58">
        <v>93</v>
      </c>
      <c r="B43" s="59" t="s">
        <v>29</v>
      </c>
      <c r="C43" s="59" t="s">
        <v>68</v>
      </c>
      <c r="D43" s="59" t="s">
        <v>79</v>
      </c>
      <c r="E43" s="58">
        <v>1977</v>
      </c>
      <c r="F43" s="58" t="s">
        <v>42</v>
      </c>
      <c r="G43" s="49" t="str">
        <f>IF(F43="m",LOOKUP(E43,'02.kolo prezentácia'!$J$2:$J$8,'02.kolo prezentácia'!$I$2:$I$8),LOOKUP(E43,'02.kolo prezentácia'!$N$2:$N$4,'02.kolo prezentácia'!$M$2:$M$4))</f>
        <v>Muži C</v>
      </c>
    </row>
    <row r="44" spans="1:7" ht="18" customHeight="1">
      <c r="A44" s="58">
        <v>20</v>
      </c>
      <c r="B44" s="59" t="s">
        <v>187</v>
      </c>
      <c r="C44" s="59" t="s">
        <v>188</v>
      </c>
      <c r="D44" s="59" t="s">
        <v>189</v>
      </c>
      <c r="E44" s="58">
        <v>1980</v>
      </c>
      <c r="F44" s="58" t="s">
        <v>42</v>
      </c>
      <c r="G44" s="49" t="str">
        <f>IF(F44="m",LOOKUP(E44,'02.kolo prezentácia'!$J$2:$J$8,'02.kolo prezentácia'!$I$2:$I$8),LOOKUP(E44,'02.kolo prezentácia'!$N$2:$N$4,'02.kolo prezentácia'!$M$2:$M$4))</f>
        <v>Muži B</v>
      </c>
    </row>
    <row r="45" spans="1:7" ht="18" customHeight="1">
      <c r="A45" s="58">
        <v>45</v>
      </c>
      <c r="B45" s="59" t="s">
        <v>91</v>
      </c>
      <c r="C45" s="59" t="s">
        <v>129</v>
      </c>
      <c r="D45" s="59" t="s">
        <v>14</v>
      </c>
      <c r="E45" s="58">
        <v>1988</v>
      </c>
      <c r="F45" s="58" t="s">
        <v>42</v>
      </c>
      <c r="G45" s="49" t="str">
        <f>IF(F45="m",LOOKUP(E45,'02.kolo prezentácia'!$J$2:$J$8,'02.kolo prezentácia'!$I$2:$I$8),LOOKUP(E45,'02.kolo prezentácia'!$N$2:$N$4,'02.kolo prezentácia'!$M$2:$M$4))</f>
        <v>Muži A</v>
      </c>
    </row>
    <row r="46" spans="1:7" ht="18" customHeight="1">
      <c r="A46" s="58">
        <v>10</v>
      </c>
      <c r="B46" s="59" t="s">
        <v>94</v>
      </c>
      <c r="C46" s="59" t="s">
        <v>190</v>
      </c>
      <c r="D46" s="59" t="s">
        <v>191</v>
      </c>
      <c r="E46" s="58">
        <v>1971</v>
      </c>
      <c r="F46" s="58" t="s">
        <v>43</v>
      </c>
      <c r="G46" s="49" t="str">
        <f>IF(F46="m",LOOKUP(E46,'02.kolo prezentácia'!$J$2:$J$8,'02.kolo prezentácia'!$I$2:$I$8),LOOKUP(E46,'02.kolo prezentácia'!$N$2:$N$4,'02.kolo prezentácia'!$M$2:$M$4))</f>
        <v>Ženy B</v>
      </c>
    </row>
    <row r="47" spans="1:7" ht="18" customHeight="1">
      <c r="A47" s="58">
        <v>70</v>
      </c>
      <c r="B47" s="59" t="s">
        <v>192</v>
      </c>
      <c r="C47" s="59" t="s">
        <v>193</v>
      </c>
      <c r="D47" s="59" t="s">
        <v>194</v>
      </c>
      <c r="E47" s="58">
        <v>1969</v>
      </c>
      <c r="F47" s="58" t="s">
        <v>42</v>
      </c>
      <c r="G47" s="49" t="str">
        <f>IF(F47="m",LOOKUP(E47,'02.kolo prezentácia'!$J$2:$J$8,'02.kolo prezentácia'!$I$2:$I$8),LOOKUP(E47,'02.kolo prezentácia'!$N$2:$N$4,'02.kolo prezentácia'!$M$2:$M$4))</f>
        <v>Muži C</v>
      </c>
    </row>
    <row r="48" spans="1:7" ht="18" customHeight="1">
      <c r="A48" s="58">
        <v>68</v>
      </c>
      <c r="B48" s="59" t="s">
        <v>47</v>
      </c>
      <c r="C48" s="59" t="s">
        <v>63</v>
      </c>
      <c r="D48" s="59" t="s">
        <v>14</v>
      </c>
      <c r="E48" s="58">
        <v>1951</v>
      </c>
      <c r="F48" s="58" t="s">
        <v>42</v>
      </c>
      <c r="G48" s="49" t="str">
        <f>IF(F48="m",LOOKUP(E48,'02.kolo prezentácia'!$J$2:$J$8,'02.kolo prezentácia'!$I$2:$I$8),LOOKUP(E48,'02.kolo prezentácia'!$N$2:$N$4,'02.kolo prezentácia'!$M$2:$M$4))</f>
        <v>Muži E</v>
      </c>
    </row>
    <row r="49" spans="1:7" ht="18" customHeight="1">
      <c r="A49" s="58">
        <v>53</v>
      </c>
      <c r="B49" s="59" t="s">
        <v>77</v>
      </c>
      <c r="C49" s="59" t="s">
        <v>78</v>
      </c>
      <c r="D49" s="59" t="s">
        <v>195</v>
      </c>
      <c r="E49" s="58">
        <v>1965</v>
      </c>
      <c r="F49" s="58" t="s">
        <v>42</v>
      </c>
      <c r="G49" s="49" t="str">
        <f>IF(F49="m",LOOKUP(E49,'02.kolo prezentácia'!$J$2:$J$8,'02.kolo prezentácia'!$I$2:$I$8),LOOKUP(E49,'02.kolo prezentácia'!$N$2:$N$4,'02.kolo prezentácia'!$M$2:$M$4))</f>
        <v>Muži D</v>
      </c>
    </row>
    <row r="50" spans="1:7" ht="18" customHeight="1">
      <c r="A50" s="58">
        <v>23</v>
      </c>
      <c r="B50" s="59" t="s">
        <v>25</v>
      </c>
      <c r="C50" s="59" t="s">
        <v>64</v>
      </c>
      <c r="D50" s="59" t="s">
        <v>14</v>
      </c>
      <c r="E50" s="58">
        <v>1986</v>
      </c>
      <c r="F50" s="58" t="s">
        <v>42</v>
      </c>
      <c r="G50" s="49" t="str">
        <f>IF(F50="m",LOOKUP(E50,'02.kolo prezentácia'!$J$2:$J$8,'02.kolo prezentácia'!$I$2:$I$8),LOOKUP(E50,'02.kolo prezentácia'!$N$2:$N$4,'02.kolo prezentácia'!$M$2:$M$4))</f>
        <v>Muži B</v>
      </c>
    </row>
    <row r="51" spans="1:7" ht="18" customHeight="1">
      <c r="A51" s="58">
        <v>74</v>
      </c>
      <c r="B51" s="59" t="s">
        <v>196</v>
      </c>
      <c r="C51" s="59" t="s">
        <v>197</v>
      </c>
      <c r="D51" s="59" t="s">
        <v>79</v>
      </c>
      <c r="E51" s="58">
        <v>1964</v>
      </c>
      <c r="F51" s="58" t="s">
        <v>42</v>
      </c>
      <c r="G51" s="49" t="str">
        <f>IF(F51="m",LOOKUP(E51,'02.kolo prezentácia'!$J$2:$J$8,'02.kolo prezentácia'!$I$2:$I$8),LOOKUP(E51,'02.kolo prezentácia'!$N$2:$N$4,'02.kolo prezentácia'!$M$2:$M$4))</f>
        <v>Muži D</v>
      </c>
    </row>
    <row r="52" spans="1:7" ht="18" customHeight="1">
      <c r="A52" s="58">
        <v>118</v>
      </c>
      <c r="B52" s="59" t="s">
        <v>198</v>
      </c>
      <c r="C52" s="59" t="s">
        <v>199</v>
      </c>
      <c r="D52" s="59" t="s">
        <v>191</v>
      </c>
      <c r="E52" s="58">
        <v>1985</v>
      </c>
      <c r="F52" s="58" t="s">
        <v>43</v>
      </c>
      <c r="G52" s="49" t="str">
        <f>IF(F52="m",LOOKUP(E52,'02.kolo prezentácia'!$J$2:$J$8,'02.kolo prezentácia'!$I$2:$I$8),LOOKUP(E52,'02.kolo prezentácia'!$N$2:$N$4,'02.kolo prezentácia'!$M$2:$M$4))</f>
        <v>Ženy A</v>
      </c>
    </row>
    <row r="53" spans="1:7" ht="18" customHeight="1">
      <c r="A53" s="58">
        <v>37</v>
      </c>
      <c r="B53" s="59" t="s">
        <v>200</v>
      </c>
      <c r="C53" s="59" t="s">
        <v>67</v>
      </c>
      <c r="D53" s="59" t="s">
        <v>97</v>
      </c>
      <c r="E53" s="58">
        <v>1969</v>
      </c>
      <c r="F53" s="58" t="s">
        <v>42</v>
      </c>
      <c r="G53" s="49" t="str">
        <f>IF(F53="m",LOOKUP(E53,'02.kolo prezentácia'!$J$2:$J$8,'02.kolo prezentácia'!$I$2:$I$8),LOOKUP(E53,'02.kolo prezentácia'!$N$2:$N$4,'02.kolo prezentácia'!$M$2:$M$4))</f>
        <v>Muži C</v>
      </c>
    </row>
    <row r="54" spans="1:7" ht="18" customHeight="1">
      <c r="A54" s="58">
        <v>127</v>
      </c>
      <c r="B54" s="59" t="s">
        <v>55</v>
      </c>
      <c r="C54" s="59" t="s">
        <v>56</v>
      </c>
      <c r="D54" s="59" t="s">
        <v>14</v>
      </c>
      <c r="E54" s="58">
        <v>1976</v>
      </c>
      <c r="F54" s="58" t="s">
        <v>42</v>
      </c>
      <c r="G54" s="49" t="str">
        <f>IF(F54="m",LOOKUP(E54,'02.kolo prezentácia'!$J$2:$J$8,'02.kolo prezentácia'!$I$2:$I$8),LOOKUP(E54,'02.kolo prezentácia'!$N$2:$N$4,'02.kolo prezentácia'!$M$2:$M$4))</f>
        <v>Muži C</v>
      </c>
    </row>
    <row r="55" spans="1:7" ht="18" customHeight="1">
      <c r="A55" s="58">
        <v>88</v>
      </c>
      <c r="B55" s="59" t="s">
        <v>201</v>
      </c>
      <c r="C55" s="59" t="s">
        <v>202</v>
      </c>
      <c r="D55" s="59" t="s">
        <v>24</v>
      </c>
      <c r="E55" s="58">
        <v>1982</v>
      </c>
      <c r="F55" s="58" t="s">
        <v>42</v>
      </c>
      <c r="G55" s="49" t="str">
        <f>IF(F55="m",LOOKUP(E55,'02.kolo prezentácia'!$J$2:$J$8,'02.kolo prezentácia'!$I$2:$I$8),LOOKUP(E55,'02.kolo prezentácia'!$N$2:$N$4,'02.kolo prezentácia'!$M$2:$M$4))</f>
        <v>Muži B</v>
      </c>
    </row>
    <row r="56" spans="1:7" ht="18" customHeight="1">
      <c r="A56" s="58">
        <v>26</v>
      </c>
      <c r="B56" s="59" t="s">
        <v>25</v>
      </c>
      <c r="C56" s="59" t="s">
        <v>203</v>
      </c>
      <c r="D56" s="59" t="s">
        <v>159</v>
      </c>
      <c r="E56" s="58">
        <v>1969</v>
      </c>
      <c r="F56" s="58" t="s">
        <v>42</v>
      </c>
      <c r="G56" s="49" t="str">
        <f>IF(F56="m",LOOKUP(E56,'02.kolo prezentácia'!$J$2:$J$8,'02.kolo prezentácia'!$I$2:$I$8),LOOKUP(E56,'02.kolo prezentácia'!$N$2:$N$4,'02.kolo prezentácia'!$M$2:$M$4))</f>
        <v>Muži C</v>
      </c>
    </row>
    <row r="57" spans="1:7" ht="18" customHeight="1">
      <c r="A57" s="58">
        <v>13</v>
      </c>
      <c r="B57" s="59" t="s">
        <v>29</v>
      </c>
      <c r="C57" s="59" t="s">
        <v>69</v>
      </c>
      <c r="D57" s="59" t="s">
        <v>191</v>
      </c>
      <c r="E57" s="58">
        <v>1973</v>
      </c>
      <c r="F57" s="58" t="s">
        <v>42</v>
      </c>
      <c r="G57" s="49" t="str">
        <f>IF(F57="m",LOOKUP(E57,'02.kolo prezentácia'!$J$2:$J$8,'02.kolo prezentácia'!$I$2:$I$8),LOOKUP(E57,'02.kolo prezentácia'!$N$2:$N$4,'02.kolo prezentácia'!$M$2:$M$4))</f>
        <v>Muži C</v>
      </c>
    </row>
    <row r="58" spans="1:7" ht="18" customHeight="1">
      <c r="A58" s="58">
        <v>83</v>
      </c>
      <c r="B58" s="59" t="s">
        <v>5</v>
      </c>
      <c r="C58" s="59" t="s">
        <v>112</v>
      </c>
      <c r="D58" s="59" t="s">
        <v>489</v>
      </c>
      <c r="E58" s="58">
        <v>1979</v>
      </c>
      <c r="F58" s="58" t="s">
        <v>42</v>
      </c>
      <c r="G58" s="49" t="str">
        <f>IF(F58="m",LOOKUP(E58,'02.kolo prezentácia'!$J$2:$J$8,'02.kolo prezentácia'!$I$2:$I$8),LOOKUP(E58,'02.kolo prezentácia'!$N$2:$N$4,'02.kolo prezentácia'!$M$2:$M$4))</f>
        <v>Muži B</v>
      </c>
    </row>
    <row r="59" spans="1:7" ht="18" customHeight="1">
      <c r="A59" s="58">
        <v>80</v>
      </c>
      <c r="B59" s="59" t="s">
        <v>204</v>
      </c>
      <c r="C59" s="59" t="s">
        <v>205</v>
      </c>
      <c r="D59" s="59" t="s">
        <v>206</v>
      </c>
      <c r="E59" s="58">
        <v>1978</v>
      </c>
      <c r="F59" s="58" t="s">
        <v>43</v>
      </c>
      <c r="G59" s="49" t="str">
        <f>IF(F59="m",LOOKUP(E59,'02.kolo prezentácia'!$J$2:$J$8,'02.kolo prezentácia'!$I$2:$I$8),LOOKUP(E59,'02.kolo prezentácia'!$N$2:$N$4,'02.kolo prezentácia'!$M$2:$M$4))</f>
        <v>Ženy B</v>
      </c>
    </row>
    <row r="60" spans="1:7" ht="18" customHeight="1">
      <c r="A60" s="58">
        <v>79</v>
      </c>
      <c r="B60" s="59" t="s">
        <v>207</v>
      </c>
      <c r="C60" s="59" t="s">
        <v>208</v>
      </c>
      <c r="D60" s="59" t="s">
        <v>206</v>
      </c>
      <c r="E60" s="58">
        <v>1981</v>
      </c>
      <c r="F60" s="58" t="s">
        <v>43</v>
      </c>
      <c r="G60" s="49" t="str">
        <f>IF(F60="m",LOOKUP(E60,'02.kolo prezentácia'!$J$2:$J$8,'02.kolo prezentácia'!$I$2:$I$8),LOOKUP(E60,'02.kolo prezentácia'!$N$2:$N$4,'02.kolo prezentácia'!$M$2:$M$4))</f>
        <v>Ženy B</v>
      </c>
    </row>
    <row r="61" spans="1:7" ht="18" customHeight="1">
      <c r="A61" s="58">
        <v>63</v>
      </c>
      <c r="B61" s="59" t="s">
        <v>209</v>
      </c>
      <c r="C61" s="59" t="s">
        <v>210</v>
      </c>
      <c r="D61" s="59" t="s">
        <v>211</v>
      </c>
      <c r="E61" s="58">
        <v>1973</v>
      </c>
      <c r="F61" s="58" t="s">
        <v>42</v>
      </c>
      <c r="G61" s="49" t="str">
        <f>IF(F61="m",LOOKUP(E61,'02.kolo prezentácia'!$J$2:$J$8,'02.kolo prezentácia'!$I$2:$I$8),LOOKUP(E61,'02.kolo prezentácia'!$N$2:$N$4,'02.kolo prezentácia'!$M$2:$M$4))</f>
        <v>Muži C</v>
      </c>
    </row>
    <row r="62" spans="1:7" ht="18" customHeight="1">
      <c r="A62" s="58">
        <v>98</v>
      </c>
      <c r="B62" s="59" t="s">
        <v>132</v>
      </c>
      <c r="C62" s="59" t="s">
        <v>133</v>
      </c>
      <c r="D62" s="59" t="s">
        <v>95</v>
      </c>
      <c r="E62" s="58">
        <v>1981</v>
      </c>
      <c r="F62" s="58" t="s">
        <v>43</v>
      </c>
      <c r="G62" s="49" t="str">
        <f>IF(F62="m",LOOKUP(E62,'02.kolo prezentácia'!$J$2:$J$8,'02.kolo prezentácia'!$I$2:$I$8),LOOKUP(E62,'02.kolo prezentácia'!$N$2:$N$4,'02.kolo prezentácia'!$M$2:$M$4))</f>
        <v>Ženy B</v>
      </c>
    </row>
    <row r="63" spans="1:7" ht="18" customHeight="1">
      <c r="A63" s="58">
        <v>95</v>
      </c>
      <c r="B63" s="59" t="s">
        <v>212</v>
      </c>
      <c r="C63" s="59" t="s">
        <v>213</v>
      </c>
      <c r="D63" s="59" t="s">
        <v>14</v>
      </c>
      <c r="E63" s="58">
        <v>1986</v>
      </c>
      <c r="F63" s="58" t="s">
        <v>42</v>
      </c>
      <c r="G63" s="49" t="str">
        <f>IF(F63="m",LOOKUP(E63,'02.kolo prezentácia'!$J$2:$J$8,'02.kolo prezentácia'!$I$2:$I$8),LOOKUP(E63,'02.kolo prezentácia'!$N$2:$N$4,'02.kolo prezentácia'!$M$2:$M$4))</f>
        <v>Muži B</v>
      </c>
    </row>
    <row r="64" spans="1:7" ht="18" customHeight="1">
      <c r="A64" s="58">
        <v>40</v>
      </c>
      <c r="B64" s="59" t="s">
        <v>214</v>
      </c>
      <c r="C64" s="59" t="s">
        <v>215</v>
      </c>
      <c r="D64" s="59" t="s">
        <v>54</v>
      </c>
      <c r="E64" s="58">
        <v>1978</v>
      </c>
      <c r="F64" s="58" t="s">
        <v>42</v>
      </c>
      <c r="G64" s="49" t="str">
        <f>IF(F64="m",LOOKUP(E64,'02.kolo prezentácia'!$J$2:$J$8,'02.kolo prezentácia'!$I$2:$I$8),LOOKUP(E64,'02.kolo prezentácia'!$N$2:$N$4,'02.kolo prezentácia'!$M$2:$M$4))</f>
        <v>Muži B</v>
      </c>
    </row>
    <row r="65" spans="1:7" ht="18" customHeight="1">
      <c r="A65" s="58">
        <v>36</v>
      </c>
      <c r="B65" s="59" t="s">
        <v>66</v>
      </c>
      <c r="C65" s="59" t="s">
        <v>216</v>
      </c>
      <c r="D65" s="59" t="s">
        <v>217</v>
      </c>
      <c r="E65" s="58">
        <v>1981</v>
      </c>
      <c r="F65" s="58" t="s">
        <v>42</v>
      </c>
      <c r="G65" s="49" t="str">
        <f>IF(F65="m",LOOKUP(E65,'02.kolo prezentácia'!$J$2:$J$8,'02.kolo prezentácia'!$I$2:$I$8),LOOKUP(E65,'02.kolo prezentácia'!$N$2:$N$4,'02.kolo prezentácia'!$M$2:$M$4))</f>
        <v>Muži B</v>
      </c>
    </row>
    <row r="66" spans="1:7" ht="18" customHeight="1">
      <c r="A66" s="58">
        <v>50</v>
      </c>
      <c r="B66" s="59" t="s">
        <v>218</v>
      </c>
      <c r="C66" s="59" t="s">
        <v>219</v>
      </c>
      <c r="D66" s="59" t="s">
        <v>220</v>
      </c>
      <c r="E66" s="58">
        <v>1971</v>
      </c>
      <c r="F66" s="58" t="s">
        <v>42</v>
      </c>
      <c r="G66" s="49" t="str">
        <f>IF(F66="m",LOOKUP(E66,'02.kolo prezentácia'!$J$2:$J$8,'02.kolo prezentácia'!$I$2:$I$8),LOOKUP(E66,'02.kolo prezentácia'!$N$2:$N$4,'02.kolo prezentácia'!$M$2:$M$4))</f>
        <v>Muži C</v>
      </c>
    </row>
    <row r="67" spans="1:7" ht="18" customHeight="1">
      <c r="A67" s="58">
        <v>21</v>
      </c>
      <c r="B67" s="59" t="s">
        <v>221</v>
      </c>
      <c r="C67" s="59" t="s">
        <v>222</v>
      </c>
      <c r="D67" s="59" t="s">
        <v>141</v>
      </c>
      <c r="E67" s="58">
        <v>1974</v>
      </c>
      <c r="F67" s="58" t="s">
        <v>42</v>
      </c>
      <c r="G67" s="49" t="str">
        <f>IF(F67="m",LOOKUP(E67,'02.kolo prezentácia'!$J$2:$J$8,'02.kolo prezentácia'!$I$2:$I$8),LOOKUP(E67,'02.kolo prezentácia'!$N$2:$N$4,'02.kolo prezentácia'!$M$2:$M$4))</f>
        <v>Muži C</v>
      </c>
    </row>
    <row r="68" spans="1:7" ht="18" customHeight="1">
      <c r="A68" s="58">
        <v>77</v>
      </c>
      <c r="B68" s="59" t="s">
        <v>111</v>
      </c>
      <c r="C68" s="59" t="s">
        <v>203</v>
      </c>
      <c r="D68" s="59" t="s">
        <v>223</v>
      </c>
      <c r="E68" s="58">
        <v>1979</v>
      </c>
      <c r="F68" s="58" t="s">
        <v>42</v>
      </c>
      <c r="G68" s="49" t="str">
        <f>IF(F68="m",LOOKUP(E68,'02.kolo prezentácia'!$J$2:$J$8,'02.kolo prezentácia'!$I$2:$I$8),LOOKUP(E68,'02.kolo prezentácia'!$N$2:$N$4,'02.kolo prezentácia'!$M$2:$M$4))</f>
        <v>Muži B</v>
      </c>
    </row>
    <row r="69" spans="1:7" ht="18" customHeight="1">
      <c r="A69" s="58">
        <v>107</v>
      </c>
      <c r="B69" s="59" t="s">
        <v>91</v>
      </c>
      <c r="C69" s="59" t="s">
        <v>98</v>
      </c>
      <c r="D69" s="59" t="s">
        <v>153</v>
      </c>
      <c r="E69" s="58">
        <v>1984</v>
      </c>
      <c r="F69" s="58" t="s">
        <v>42</v>
      </c>
      <c r="G69" s="49" t="str">
        <f>IF(F69="m",LOOKUP(E69,'02.kolo prezentácia'!$J$2:$J$8,'02.kolo prezentácia'!$I$2:$I$8),LOOKUP(E69,'02.kolo prezentácia'!$N$2:$N$4,'02.kolo prezentácia'!$M$2:$M$4))</f>
        <v>Muži B</v>
      </c>
    </row>
    <row r="70" spans="1:7" ht="18" customHeight="1">
      <c r="A70" s="58">
        <v>116</v>
      </c>
      <c r="B70" s="59" t="s">
        <v>107</v>
      </c>
      <c r="C70" s="59" t="s">
        <v>108</v>
      </c>
      <c r="D70" s="59" t="s">
        <v>224</v>
      </c>
      <c r="E70" s="58">
        <v>1978</v>
      </c>
      <c r="F70" s="58" t="s">
        <v>42</v>
      </c>
      <c r="G70" s="49" t="str">
        <f>IF(F70="m",LOOKUP(E70,'02.kolo prezentácia'!$J$2:$J$8,'02.kolo prezentácia'!$I$2:$I$8),LOOKUP(E70,'02.kolo prezentácia'!$N$2:$N$4,'02.kolo prezentácia'!$M$2:$M$4))</f>
        <v>Muži B</v>
      </c>
    </row>
    <row r="71" spans="1:7" ht="18" customHeight="1">
      <c r="A71" s="58">
        <v>101</v>
      </c>
      <c r="B71" s="59" t="s">
        <v>51</v>
      </c>
      <c r="C71" s="59" t="s">
        <v>225</v>
      </c>
      <c r="D71" s="59" t="s">
        <v>223</v>
      </c>
      <c r="E71" s="58">
        <v>1974</v>
      </c>
      <c r="F71" s="58" t="s">
        <v>42</v>
      </c>
      <c r="G71" s="49" t="str">
        <f>IF(F71="m",LOOKUP(E71,'02.kolo prezentácia'!$J$2:$J$8,'02.kolo prezentácia'!$I$2:$I$8),LOOKUP(E71,'02.kolo prezentácia'!$N$2:$N$4,'02.kolo prezentácia'!$M$2:$M$4))</f>
        <v>Muži C</v>
      </c>
    </row>
    <row r="72" spans="1:7" ht="18" customHeight="1">
      <c r="A72" s="58">
        <v>56</v>
      </c>
      <c r="B72" s="59" t="s">
        <v>25</v>
      </c>
      <c r="C72" s="59" t="s">
        <v>105</v>
      </c>
      <c r="D72" s="59" t="s">
        <v>106</v>
      </c>
      <c r="E72" s="58">
        <v>1984</v>
      </c>
      <c r="F72" s="58" t="s">
        <v>42</v>
      </c>
      <c r="G72" s="49" t="str">
        <f>IF(F72="m",LOOKUP(E72,'02.kolo prezentácia'!$J$2:$J$8,'02.kolo prezentácia'!$I$2:$I$8),LOOKUP(E72,'02.kolo prezentácia'!$N$2:$N$4,'02.kolo prezentácia'!$M$2:$M$4))</f>
        <v>Muži B</v>
      </c>
    </row>
    <row r="73" spans="1:7" ht="18" customHeight="1">
      <c r="A73" s="58">
        <v>9</v>
      </c>
      <c r="B73" s="59" t="s">
        <v>100</v>
      </c>
      <c r="C73" s="59" t="s">
        <v>115</v>
      </c>
      <c r="D73" s="59" t="s">
        <v>226</v>
      </c>
      <c r="E73" s="58">
        <v>1980</v>
      </c>
      <c r="F73" s="58" t="s">
        <v>43</v>
      </c>
      <c r="G73" s="49" t="str">
        <f>IF(F73="m",LOOKUP(E73,'02.kolo prezentácia'!$J$2:$J$8,'02.kolo prezentácia'!$I$2:$I$8),LOOKUP(E73,'02.kolo prezentácia'!$N$2:$N$4,'02.kolo prezentácia'!$M$2:$M$4))</f>
        <v>Ženy B</v>
      </c>
    </row>
    <row r="74" spans="1:7" ht="18" customHeight="1">
      <c r="A74" s="58">
        <v>11</v>
      </c>
      <c r="B74" s="59" t="s">
        <v>111</v>
      </c>
      <c r="C74" s="59" t="s">
        <v>227</v>
      </c>
      <c r="D74" s="59" t="s">
        <v>226</v>
      </c>
      <c r="E74" s="58">
        <v>1976</v>
      </c>
      <c r="F74" s="58" t="s">
        <v>42</v>
      </c>
      <c r="G74" s="49" t="str">
        <f>IF(F74="m",LOOKUP(E74,'02.kolo prezentácia'!$J$2:$J$8,'02.kolo prezentácia'!$I$2:$I$8),LOOKUP(E74,'02.kolo prezentácia'!$N$2:$N$4,'02.kolo prezentácia'!$M$2:$M$4))</f>
        <v>Muži C</v>
      </c>
    </row>
    <row r="75" spans="1:7" ht="18" customHeight="1">
      <c r="A75" s="58">
        <v>14</v>
      </c>
      <c r="B75" s="59" t="s">
        <v>171</v>
      </c>
      <c r="C75" s="59" t="s">
        <v>116</v>
      </c>
      <c r="D75" s="59" t="s">
        <v>228</v>
      </c>
      <c r="E75" s="58">
        <v>1977</v>
      </c>
      <c r="F75" s="58" t="s">
        <v>43</v>
      </c>
      <c r="G75" s="49" t="str">
        <f>IF(F75="m",LOOKUP(E75,'02.kolo prezentácia'!$J$2:$J$8,'02.kolo prezentácia'!$I$2:$I$8),LOOKUP(E75,'02.kolo prezentácia'!$N$2:$N$4,'02.kolo prezentácia'!$M$2:$M$4))</f>
        <v>Ženy B</v>
      </c>
    </row>
    <row r="76" spans="1:7" ht="18" customHeight="1">
      <c r="A76" s="58">
        <v>7</v>
      </c>
      <c r="B76" s="59" t="s">
        <v>196</v>
      </c>
      <c r="C76" s="59" t="s">
        <v>229</v>
      </c>
      <c r="D76" s="59" t="s">
        <v>230</v>
      </c>
      <c r="E76" s="58">
        <v>1971</v>
      </c>
      <c r="F76" s="58" t="s">
        <v>42</v>
      </c>
      <c r="G76" s="49" t="str">
        <f>IF(F76="m",LOOKUP(E76,'02.kolo prezentácia'!$J$2:$J$8,'02.kolo prezentácia'!$I$2:$I$8),LOOKUP(E76,'02.kolo prezentácia'!$N$2:$N$4,'02.kolo prezentácia'!$M$2:$M$4))</f>
        <v>Muži C</v>
      </c>
    </row>
    <row r="77" spans="1:7" ht="18" customHeight="1">
      <c r="A77" s="58">
        <v>29</v>
      </c>
      <c r="B77" s="59" t="s">
        <v>102</v>
      </c>
      <c r="C77" s="59" t="s">
        <v>125</v>
      </c>
      <c r="D77" s="59" t="s">
        <v>24</v>
      </c>
      <c r="E77" s="58">
        <v>1976</v>
      </c>
      <c r="F77" s="58" t="s">
        <v>42</v>
      </c>
      <c r="G77" s="49" t="str">
        <f>IF(F77="m",LOOKUP(E77,'02.kolo prezentácia'!$J$2:$J$8,'02.kolo prezentácia'!$I$2:$I$8),LOOKUP(E77,'02.kolo prezentácia'!$N$2:$N$4,'02.kolo prezentácia'!$M$2:$M$4))</f>
        <v>Muži C</v>
      </c>
    </row>
    <row r="78" spans="1:7" ht="18" customHeight="1">
      <c r="A78" s="58">
        <v>62</v>
      </c>
      <c r="B78" s="59" t="s">
        <v>192</v>
      </c>
      <c r="C78" s="59" t="s">
        <v>231</v>
      </c>
      <c r="D78" s="59" t="s">
        <v>24</v>
      </c>
      <c r="E78" s="58">
        <v>1947</v>
      </c>
      <c r="F78" s="58" t="s">
        <v>42</v>
      </c>
      <c r="G78" s="49" t="str">
        <f>IF(F78="m",LOOKUP(E78,'02.kolo prezentácia'!$J$2:$J$8,'02.kolo prezentácia'!$I$2:$I$8),LOOKUP(E78,'02.kolo prezentácia'!$N$2:$N$4,'02.kolo prezentácia'!$M$2:$M$4))</f>
        <v>Muži E</v>
      </c>
    </row>
    <row r="79" spans="1:7" ht="18" customHeight="1">
      <c r="A79" s="58">
        <v>72</v>
      </c>
      <c r="B79" s="59" t="s">
        <v>84</v>
      </c>
      <c r="C79" s="59" t="s">
        <v>85</v>
      </c>
      <c r="D79" s="59" t="s">
        <v>95</v>
      </c>
      <c r="E79" s="58">
        <v>1986</v>
      </c>
      <c r="F79" s="58" t="s">
        <v>42</v>
      </c>
      <c r="G79" s="49" t="str">
        <f>IF(F79="m",LOOKUP(E79,'02.kolo prezentácia'!$J$2:$J$8,'02.kolo prezentácia'!$I$2:$I$8),LOOKUP(E79,'02.kolo prezentácia'!$N$2:$N$4,'02.kolo prezentácia'!$M$2:$M$4))</f>
        <v>Muži B</v>
      </c>
    </row>
    <row r="80" spans="1:7" ht="18" customHeight="1">
      <c r="A80" s="58">
        <v>67</v>
      </c>
      <c r="B80" s="59" t="s">
        <v>25</v>
      </c>
      <c r="C80" s="59" t="s">
        <v>213</v>
      </c>
      <c r="D80" s="59" t="s">
        <v>232</v>
      </c>
      <c r="E80" s="58">
        <v>1981</v>
      </c>
      <c r="F80" s="58" t="s">
        <v>42</v>
      </c>
      <c r="G80" s="49" t="str">
        <f>IF(F80="m",LOOKUP(E80,'02.kolo prezentácia'!$J$2:$J$8,'02.kolo prezentácia'!$I$2:$I$8),LOOKUP(E80,'02.kolo prezentácia'!$N$2:$N$4,'02.kolo prezentácia'!$M$2:$M$4))</f>
        <v>Muži B</v>
      </c>
    </row>
    <row r="81" spans="1:7" ht="18" customHeight="1">
      <c r="A81" s="58">
        <v>16</v>
      </c>
      <c r="B81" s="59" t="s">
        <v>136</v>
      </c>
      <c r="C81" s="59" t="s">
        <v>137</v>
      </c>
      <c r="D81" s="59" t="s">
        <v>140</v>
      </c>
      <c r="E81" s="58">
        <v>1970</v>
      </c>
      <c r="F81" s="58" t="s">
        <v>43</v>
      </c>
      <c r="G81" s="49" t="str">
        <f>IF(F81="m",LOOKUP(E81,'02.kolo prezentácia'!$J$2:$J$8,'02.kolo prezentácia'!$I$2:$I$8),LOOKUP(E81,'02.kolo prezentácia'!$N$2:$N$4,'02.kolo prezentácia'!$M$2:$M$4))</f>
        <v>Ženy B</v>
      </c>
    </row>
    <row r="82" spans="1:7" ht="18" customHeight="1">
      <c r="A82" s="58">
        <v>76</v>
      </c>
      <c r="B82" s="59" t="s">
        <v>233</v>
      </c>
      <c r="C82" s="59" t="s">
        <v>234</v>
      </c>
      <c r="D82" s="59" t="s">
        <v>224</v>
      </c>
      <c r="E82" s="58">
        <v>1971</v>
      </c>
      <c r="F82" s="58" t="s">
        <v>42</v>
      </c>
      <c r="G82" s="49" t="str">
        <f>IF(F82="m",LOOKUP(E82,'02.kolo prezentácia'!$J$2:$J$8,'02.kolo prezentácia'!$I$2:$I$8),LOOKUP(E82,'02.kolo prezentácia'!$N$2:$N$4,'02.kolo prezentácia'!$M$2:$M$4))</f>
        <v>Muži C</v>
      </c>
    </row>
    <row r="83" spans="1:7" ht="18" customHeight="1">
      <c r="A83" s="58">
        <v>43</v>
      </c>
      <c r="B83" s="59" t="s">
        <v>5</v>
      </c>
      <c r="C83" s="59" t="s">
        <v>235</v>
      </c>
      <c r="D83" s="59" t="s">
        <v>14</v>
      </c>
      <c r="E83" s="58">
        <v>1952</v>
      </c>
      <c r="F83" s="58" t="s">
        <v>42</v>
      </c>
      <c r="G83" s="49" t="str">
        <f>IF(F83="m",LOOKUP(E83,'02.kolo prezentácia'!$J$2:$J$8,'02.kolo prezentácia'!$I$2:$I$8),LOOKUP(E83,'02.kolo prezentácia'!$N$2:$N$4,'02.kolo prezentácia'!$M$2:$M$4))</f>
        <v>Muži E</v>
      </c>
    </row>
    <row r="84" spans="1:7" ht="18" customHeight="1">
      <c r="A84" s="58">
        <v>33</v>
      </c>
      <c r="B84" s="59" t="s">
        <v>236</v>
      </c>
      <c r="C84" s="59" t="s">
        <v>237</v>
      </c>
      <c r="D84" s="59" t="s">
        <v>238</v>
      </c>
      <c r="E84" s="58">
        <v>1977</v>
      </c>
      <c r="F84" s="58" t="s">
        <v>43</v>
      </c>
      <c r="G84" s="49" t="str">
        <f>IF(F84="m",LOOKUP(E84,'02.kolo prezentácia'!$J$2:$J$8,'02.kolo prezentácia'!$I$2:$I$8),LOOKUP(E84,'02.kolo prezentácia'!$N$2:$N$4,'02.kolo prezentácia'!$M$2:$M$4))</f>
        <v>Ženy B</v>
      </c>
    </row>
    <row r="85" spans="1:7" ht="18" customHeight="1">
      <c r="A85" s="58">
        <v>58</v>
      </c>
      <c r="B85" s="59" t="s">
        <v>239</v>
      </c>
      <c r="C85" s="59" t="s">
        <v>240</v>
      </c>
      <c r="D85" s="59" t="s">
        <v>153</v>
      </c>
      <c r="E85" s="58">
        <v>1968</v>
      </c>
      <c r="F85" s="58" t="s">
        <v>43</v>
      </c>
      <c r="G85" s="49" t="str">
        <f>IF(F85="m",LOOKUP(E85,'02.kolo prezentácia'!$J$2:$J$8,'02.kolo prezentácia'!$I$2:$I$8),LOOKUP(E85,'02.kolo prezentácia'!$N$2:$N$4,'02.kolo prezentácia'!$M$2:$M$4))</f>
        <v>Ženy B</v>
      </c>
    </row>
    <row r="86" spans="1:7" ht="18" customHeight="1">
      <c r="A86" s="58">
        <v>51</v>
      </c>
      <c r="B86" s="59" t="s">
        <v>5</v>
      </c>
      <c r="C86" s="59" t="s">
        <v>241</v>
      </c>
      <c r="D86" s="59" t="s">
        <v>242</v>
      </c>
      <c r="E86" s="58">
        <v>1975</v>
      </c>
      <c r="F86" s="58" t="s">
        <v>42</v>
      </c>
      <c r="G86" s="49" t="str">
        <f>IF(F86="m",LOOKUP(E86,'02.kolo prezentácia'!$J$2:$J$8,'02.kolo prezentácia'!$I$2:$I$8),LOOKUP(E86,'02.kolo prezentácia'!$N$2:$N$4,'02.kolo prezentácia'!$M$2:$M$4))</f>
        <v>Muži C</v>
      </c>
    </row>
    <row r="87" spans="1:7" ht="18" customHeight="1">
      <c r="A87" s="58">
        <v>99</v>
      </c>
      <c r="B87" s="59" t="s">
        <v>196</v>
      </c>
      <c r="C87" s="59" t="s">
        <v>241</v>
      </c>
      <c r="D87" s="59" t="s">
        <v>242</v>
      </c>
      <c r="E87" s="58">
        <v>1974</v>
      </c>
      <c r="F87" s="58" t="s">
        <v>42</v>
      </c>
      <c r="G87" s="49" t="str">
        <f>IF(F87="m",LOOKUP(E87,'02.kolo prezentácia'!$J$2:$J$8,'02.kolo prezentácia'!$I$2:$I$8),LOOKUP(E87,'02.kolo prezentácia'!$N$2:$N$4,'02.kolo prezentácia'!$M$2:$M$4))</f>
        <v>Muži C</v>
      </c>
    </row>
    <row r="88" spans="1:7" ht="18" customHeight="1">
      <c r="A88" s="58">
        <v>8</v>
      </c>
      <c r="B88" s="59" t="s">
        <v>134</v>
      </c>
      <c r="C88" s="59" t="s">
        <v>135</v>
      </c>
      <c r="D88" s="59" t="s">
        <v>95</v>
      </c>
      <c r="E88" s="58">
        <v>1966</v>
      </c>
      <c r="F88" s="58" t="s">
        <v>42</v>
      </c>
      <c r="G88" s="49" t="str">
        <f>IF(F88="m",LOOKUP(E88,'02.kolo prezentácia'!$J$2:$J$8,'02.kolo prezentácia'!$I$2:$I$8),LOOKUP(E88,'02.kolo prezentácia'!$N$2:$N$4,'02.kolo prezentácia'!$M$2:$M$4))</f>
        <v>Muži D</v>
      </c>
    </row>
    <row r="89" spans="1:7" ht="18" customHeight="1">
      <c r="A89" s="58">
        <v>3</v>
      </c>
      <c r="B89" s="59" t="s">
        <v>196</v>
      </c>
      <c r="C89" s="59" t="s">
        <v>126</v>
      </c>
      <c r="D89" s="59" t="s">
        <v>87</v>
      </c>
      <c r="E89" s="58">
        <v>1948</v>
      </c>
      <c r="F89" s="58" t="s">
        <v>42</v>
      </c>
      <c r="G89" s="49" t="str">
        <f>IF(F89="m",LOOKUP(E89,'02.kolo prezentácia'!$J$2:$J$8,'02.kolo prezentácia'!$I$2:$I$8),LOOKUP(E89,'02.kolo prezentácia'!$N$2:$N$4,'02.kolo prezentácia'!$M$2:$M$4))</f>
        <v>Muži E</v>
      </c>
    </row>
    <row r="90" spans="1:7" ht="18" customHeight="1">
      <c r="A90" s="58">
        <v>46</v>
      </c>
      <c r="B90" s="59" t="s">
        <v>171</v>
      </c>
      <c r="C90" s="59" t="s">
        <v>123</v>
      </c>
      <c r="D90" s="59" t="s">
        <v>243</v>
      </c>
      <c r="E90" s="58">
        <v>1979</v>
      </c>
      <c r="F90" s="58" t="s">
        <v>43</v>
      </c>
      <c r="G90" s="49" t="str">
        <f>IF(F90="m",LOOKUP(E90,'02.kolo prezentácia'!$J$2:$J$8,'02.kolo prezentácia'!$I$2:$I$8),LOOKUP(E90,'02.kolo prezentácia'!$N$2:$N$4,'02.kolo prezentácia'!$M$2:$M$4))</f>
        <v>Ženy B</v>
      </c>
    </row>
    <row r="91" spans="1:7" ht="18" customHeight="1">
      <c r="A91" s="58">
        <v>84</v>
      </c>
      <c r="B91" s="59" t="s">
        <v>244</v>
      </c>
      <c r="C91" s="59" t="s">
        <v>245</v>
      </c>
      <c r="D91" s="59" t="s">
        <v>246</v>
      </c>
      <c r="E91" s="58">
        <v>1998</v>
      </c>
      <c r="F91" s="58" t="s">
        <v>42</v>
      </c>
      <c r="G91" s="49" t="str">
        <f>IF(F91="m",LOOKUP(E91,'02.kolo prezentácia'!$J$2:$J$8,'02.kolo prezentácia'!$I$2:$I$8),LOOKUP(E91,'02.kolo prezentácia'!$N$2:$N$4,'02.kolo prezentácia'!$M$2:$M$4))</f>
        <v>Muži A</v>
      </c>
    </row>
    <row r="92" spans="1:7" ht="18" customHeight="1">
      <c r="A92" s="58">
        <v>22</v>
      </c>
      <c r="B92" s="59" t="s">
        <v>247</v>
      </c>
      <c r="C92" s="59" t="s">
        <v>188</v>
      </c>
      <c r="D92" s="59" t="s">
        <v>14</v>
      </c>
      <c r="E92" s="58">
        <v>1979</v>
      </c>
      <c r="F92" s="58" t="s">
        <v>42</v>
      </c>
      <c r="G92" s="49" t="str">
        <f>IF(F92="m",LOOKUP(E92,'02.kolo prezentácia'!$J$2:$J$8,'02.kolo prezentácia'!$I$2:$I$8),LOOKUP(E92,'02.kolo prezentácia'!$N$2:$N$4,'02.kolo prezentácia'!$M$2:$M$4))</f>
        <v>Muži B</v>
      </c>
    </row>
    <row r="93" spans="1:7" ht="18" customHeight="1">
      <c r="A93" s="58">
        <v>91</v>
      </c>
      <c r="B93" s="59" t="s">
        <v>102</v>
      </c>
      <c r="C93" s="59" t="s">
        <v>124</v>
      </c>
      <c r="D93" s="59" t="s">
        <v>14</v>
      </c>
      <c r="E93" s="58">
        <v>1964</v>
      </c>
      <c r="F93" s="58" t="s">
        <v>42</v>
      </c>
      <c r="G93" s="49" t="str">
        <f>IF(F93="m",LOOKUP(E93,'02.kolo prezentácia'!$J$2:$J$8,'02.kolo prezentácia'!$I$2:$I$8),LOOKUP(E93,'02.kolo prezentácia'!$N$2:$N$4,'02.kolo prezentácia'!$M$2:$M$4))</f>
        <v>Muži D</v>
      </c>
    </row>
    <row r="94" spans="1:7" ht="18" customHeight="1">
      <c r="A94" s="58">
        <v>5</v>
      </c>
      <c r="B94" s="59" t="s">
        <v>102</v>
      </c>
      <c r="C94" s="59" t="s">
        <v>248</v>
      </c>
      <c r="D94" s="59" t="s">
        <v>14</v>
      </c>
      <c r="E94" s="58">
        <v>1957</v>
      </c>
      <c r="F94" s="58" t="s">
        <v>42</v>
      </c>
      <c r="G94" s="49" t="str">
        <f>IF(F94="m",LOOKUP(E94,'02.kolo prezentácia'!$J$2:$J$8,'02.kolo prezentácia'!$I$2:$I$8),LOOKUP(E94,'02.kolo prezentácia'!$N$2:$N$4,'02.kolo prezentácia'!$M$2:$M$4))</f>
        <v>Muži E</v>
      </c>
    </row>
    <row r="95" spans="1:7" ht="18" customHeight="1">
      <c r="A95" s="58">
        <v>31</v>
      </c>
      <c r="B95" s="59" t="s">
        <v>109</v>
      </c>
      <c r="C95" s="59" t="s">
        <v>118</v>
      </c>
      <c r="D95" s="59" t="s">
        <v>119</v>
      </c>
      <c r="E95" s="58">
        <v>1942</v>
      </c>
      <c r="F95" s="58" t="s">
        <v>42</v>
      </c>
      <c r="G95" s="49" t="str">
        <f>IF(F95="m",LOOKUP(E95,'02.kolo prezentácia'!$J$2:$J$8,'02.kolo prezentácia'!$I$2:$I$8),LOOKUP(E95,'02.kolo prezentácia'!$N$2:$N$4,'02.kolo prezentácia'!$M$2:$M$4))</f>
        <v>Muži E</v>
      </c>
    </row>
    <row r="96" spans="1:7" ht="18" customHeight="1">
      <c r="A96" s="58">
        <v>108</v>
      </c>
      <c r="B96" s="59" t="s">
        <v>51</v>
      </c>
      <c r="C96" s="59" t="s">
        <v>249</v>
      </c>
      <c r="D96" s="59" t="s">
        <v>250</v>
      </c>
      <c r="E96" s="58">
        <v>1966</v>
      </c>
      <c r="F96" s="58" t="s">
        <v>42</v>
      </c>
      <c r="G96" s="49" t="str">
        <f>IF(F96="m",LOOKUP(E96,'02.kolo prezentácia'!$J$2:$J$8,'02.kolo prezentácia'!$I$2:$I$8),LOOKUP(E96,'02.kolo prezentácia'!$N$2:$N$4,'02.kolo prezentácia'!$M$2:$M$4))</f>
        <v>Muži D</v>
      </c>
    </row>
    <row r="97" spans="1:7" ht="18" customHeight="1">
      <c r="A97" s="58">
        <v>34</v>
      </c>
      <c r="B97" s="59" t="s">
        <v>28</v>
      </c>
      <c r="C97" s="59" t="s">
        <v>130</v>
      </c>
      <c r="D97" s="59" t="s">
        <v>14</v>
      </c>
      <c r="E97" s="58">
        <v>1987</v>
      </c>
      <c r="F97" s="58" t="s">
        <v>42</v>
      </c>
      <c r="G97" s="49" t="str">
        <f>IF(F97="m",LOOKUP(E97,'02.kolo prezentácia'!$J$2:$J$8,'02.kolo prezentácia'!$I$2:$I$8),LOOKUP(E97,'02.kolo prezentácia'!$N$2:$N$4,'02.kolo prezentácia'!$M$2:$M$4))</f>
        <v>Muži B</v>
      </c>
    </row>
    <row r="98" spans="1:7" ht="18" customHeight="1">
      <c r="A98" s="58">
        <v>35</v>
      </c>
      <c r="B98" s="59" t="s">
        <v>117</v>
      </c>
      <c r="C98" s="59" t="s">
        <v>130</v>
      </c>
      <c r="D98" s="59" t="s">
        <v>14</v>
      </c>
      <c r="E98" s="58">
        <v>1989</v>
      </c>
      <c r="F98" s="58" t="s">
        <v>42</v>
      </c>
      <c r="G98" s="49" t="str">
        <f>IF(F98="m",LOOKUP(E98,'02.kolo prezentácia'!$J$2:$J$8,'02.kolo prezentácia'!$I$2:$I$8),LOOKUP(E98,'02.kolo prezentácia'!$N$2:$N$4,'02.kolo prezentácia'!$M$2:$M$4))</f>
        <v>Muži A</v>
      </c>
    </row>
    <row r="99" spans="1:7" ht="18" customHeight="1">
      <c r="A99" s="58">
        <v>111</v>
      </c>
      <c r="B99" s="59" t="s">
        <v>251</v>
      </c>
      <c r="C99" s="59" t="s">
        <v>252</v>
      </c>
      <c r="D99" s="59" t="s">
        <v>95</v>
      </c>
      <c r="E99" s="58">
        <v>1990</v>
      </c>
      <c r="F99" s="58" t="s">
        <v>43</v>
      </c>
      <c r="G99" s="49" t="str">
        <f>IF(F99="m",LOOKUP(E99,'02.kolo prezentácia'!$J$2:$J$8,'02.kolo prezentácia'!$I$2:$I$8),LOOKUP(E99,'02.kolo prezentácia'!$N$2:$N$4,'02.kolo prezentácia'!$M$2:$M$4))</f>
        <v>Ženy A</v>
      </c>
    </row>
    <row r="100" spans="1:7" ht="18" customHeight="1">
      <c r="A100" s="58">
        <v>112</v>
      </c>
      <c r="B100" s="59" t="s">
        <v>29</v>
      </c>
      <c r="C100" s="59" t="s">
        <v>253</v>
      </c>
      <c r="D100" s="59" t="s">
        <v>95</v>
      </c>
      <c r="E100" s="58">
        <v>1985</v>
      </c>
      <c r="F100" s="58" t="s">
        <v>42</v>
      </c>
      <c r="G100" s="49" t="str">
        <f>IF(F100="m",LOOKUP(E100,'02.kolo prezentácia'!$J$2:$J$8,'02.kolo prezentácia'!$I$2:$I$8),LOOKUP(E100,'02.kolo prezentácia'!$N$2:$N$4,'02.kolo prezentácia'!$M$2:$M$4))</f>
        <v>Muži B</v>
      </c>
    </row>
    <row r="101" spans="1:7" ht="18" customHeight="1">
      <c r="A101" s="58">
        <v>113</v>
      </c>
      <c r="B101" s="59" t="s">
        <v>254</v>
      </c>
      <c r="C101" s="59" t="s">
        <v>255</v>
      </c>
      <c r="D101" s="59" t="s">
        <v>95</v>
      </c>
      <c r="E101" s="58">
        <v>1991</v>
      </c>
      <c r="F101" s="58" t="s">
        <v>43</v>
      </c>
      <c r="G101" s="49" t="str">
        <f>IF(F101="m",LOOKUP(E101,'02.kolo prezentácia'!$J$2:$J$8,'02.kolo prezentácia'!$I$2:$I$8),LOOKUP(E101,'02.kolo prezentácia'!$N$2:$N$4,'02.kolo prezentácia'!$M$2:$M$4))</f>
        <v>Ženy A</v>
      </c>
    </row>
    <row r="102" spans="1:7" ht="18" customHeight="1">
      <c r="A102" s="58">
        <v>115</v>
      </c>
      <c r="B102" s="59" t="s">
        <v>114</v>
      </c>
      <c r="C102" s="59" t="s">
        <v>256</v>
      </c>
      <c r="D102" s="59" t="s">
        <v>14</v>
      </c>
      <c r="E102" s="58">
        <v>1977</v>
      </c>
      <c r="F102" s="58" t="s">
        <v>42</v>
      </c>
      <c r="G102" s="49" t="str">
        <f>IF(F102="m",LOOKUP(E102,'02.kolo prezentácia'!$J$2:$J$8,'02.kolo prezentácia'!$I$2:$I$8),LOOKUP(E102,'02.kolo prezentácia'!$N$2:$N$4,'02.kolo prezentácia'!$M$2:$M$4))</f>
        <v>Muži C</v>
      </c>
    </row>
    <row r="103" spans="1:7" ht="18" customHeight="1">
      <c r="A103" s="58">
        <v>117</v>
      </c>
      <c r="B103" s="59" t="s">
        <v>257</v>
      </c>
      <c r="C103" s="59" t="s">
        <v>258</v>
      </c>
      <c r="D103" s="59" t="s">
        <v>14</v>
      </c>
      <c r="E103" s="58">
        <v>1995</v>
      </c>
      <c r="F103" s="58" t="s">
        <v>43</v>
      </c>
      <c r="G103" s="49" t="str">
        <f>IF(F103="m",LOOKUP(E103,'02.kolo prezentácia'!$J$2:$J$8,'02.kolo prezentácia'!$I$2:$I$8),LOOKUP(E103,'02.kolo prezentácia'!$N$2:$N$4,'02.kolo prezentácia'!$M$2:$M$4))</f>
        <v>Ženy A</v>
      </c>
    </row>
    <row r="104" spans="1:7" ht="18" customHeight="1">
      <c r="A104" s="58">
        <v>119</v>
      </c>
      <c r="B104" s="59" t="s">
        <v>122</v>
      </c>
      <c r="C104" s="59" t="s">
        <v>259</v>
      </c>
      <c r="D104" s="59" t="s">
        <v>159</v>
      </c>
      <c r="E104" s="58">
        <v>1993</v>
      </c>
      <c r="F104" s="58" t="s">
        <v>43</v>
      </c>
      <c r="G104" s="49" t="str">
        <f>IF(F104="m",LOOKUP(E104,'02.kolo prezentácia'!$J$2:$J$8,'02.kolo prezentácia'!$I$2:$I$8),LOOKUP(E104,'02.kolo prezentácia'!$N$2:$N$4,'02.kolo prezentácia'!$M$2:$M$4))</f>
        <v>Ženy A</v>
      </c>
    </row>
    <row r="105" spans="1:7" ht="18" customHeight="1">
      <c r="A105" s="58">
        <v>73</v>
      </c>
      <c r="B105" s="59" t="s">
        <v>65</v>
      </c>
      <c r="C105" s="59" t="s">
        <v>260</v>
      </c>
      <c r="D105" s="59" t="s">
        <v>14</v>
      </c>
      <c r="E105" s="58">
        <v>1963</v>
      </c>
      <c r="F105" s="58" t="s">
        <v>43</v>
      </c>
      <c r="G105" s="49" t="str">
        <f>IF(F105="m",LOOKUP(E105,'02.kolo prezentácia'!$J$2:$J$8,'02.kolo prezentácia'!$I$2:$I$8),LOOKUP(E105,'02.kolo prezentácia'!$N$2:$N$4,'02.kolo prezentácia'!$M$2:$M$4))</f>
        <v>Ženy B</v>
      </c>
    </row>
    <row r="106" spans="1:7" ht="18" customHeight="1">
      <c r="A106" s="58">
        <v>120</v>
      </c>
      <c r="B106" s="59" t="s">
        <v>29</v>
      </c>
      <c r="C106" s="59" t="s">
        <v>261</v>
      </c>
      <c r="D106" s="59" t="s">
        <v>14</v>
      </c>
      <c r="E106" s="58">
        <v>1961</v>
      </c>
      <c r="F106" s="58" t="s">
        <v>42</v>
      </c>
      <c r="G106" s="49" t="str">
        <f>IF(F106="m",LOOKUP(E106,'02.kolo prezentácia'!$J$2:$J$8,'02.kolo prezentácia'!$I$2:$I$8),LOOKUP(E106,'02.kolo prezentácia'!$N$2:$N$4,'02.kolo prezentácia'!$M$2:$M$4))</f>
        <v>Muži D</v>
      </c>
    </row>
    <row r="107" spans="1:7" ht="18" customHeight="1">
      <c r="A107" s="58">
        <v>121</v>
      </c>
      <c r="B107" s="59" t="s">
        <v>262</v>
      </c>
      <c r="C107" s="59" t="s">
        <v>263</v>
      </c>
      <c r="D107" s="59" t="s">
        <v>159</v>
      </c>
      <c r="E107" s="58">
        <v>1990</v>
      </c>
      <c r="F107" s="58" t="s">
        <v>43</v>
      </c>
      <c r="G107" s="49" t="str">
        <f>IF(F107="m",LOOKUP(E107,'02.kolo prezentácia'!$J$2:$J$8,'02.kolo prezentácia'!$I$2:$I$8),LOOKUP(E107,'02.kolo prezentácia'!$N$2:$N$4,'02.kolo prezentácia'!$M$2:$M$4))</f>
        <v>Ženy A</v>
      </c>
    </row>
    <row r="108" spans="1:7" ht="18" customHeight="1">
      <c r="A108" s="58">
        <v>125</v>
      </c>
      <c r="B108" s="59" t="s">
        <v>75</v>
      </c>
      <c r="C108" s="59" t="s">
        <v>86</v>
      </c>
      <c r="D108" s="59" t="s">
        <v>87</v>
      </c>
      <c r="E108" s="58">
        <v>1951</v>
      </c>
      <c r="F108" s="58" t="s">
        <v>42</v>
      </c>
      <c r="G108" s="49" t="str">
        <f>IF(F108="m",LOOKUP(E108,'02.kolo prezentácia'!$J$2:$J$8,'02.kolo prezentácia'!$I$2:$I$8),LOOKUP(E108,'02.kolo prezentácia'!$N$2:$N$4,'02.kolo prezentácia'!$M$2:$M$4))</f>
        <v>Muži E</v>
      </c>
    </row>
    <row r="109" spans="1:7" ht="18" customHeight="1">
      <c r="A109" s="58">
        <v>130</v>
      </c>
      <c r="B109" s="59" t="s">
        <v>134</v>
      </c>
      <c r="C109" s="59" t="s">
        <v>264</v>
      </c>
      <c r="D109" s="59" t="s">
        <v>14</v>
      </c>
      <c r="E109" s="58">
        <v>1983</v>
      </c>
      <c r="F109" s="58" t="s">
        <v>42</v>
      </c>
      <c r="G109" s="49" t="str">
        <f>IF(F109="m",LOOKUP(E109,'02.kolo prezentácia'!$J$2:$J$8,'02.kolo prezentácia'!$I$2:$I$8),LOOKUP(E109,'02.kolo prezentácia'!$N$2:$N$4,'02.kolo prezentácia'!$M$2:$M$4))</f>
        <v>Muži B</v>
      </c>
    </row>
    <row r="110" spans="1:7" ht="18" customHeight="1">
      <c r="A110" s="58">
        <v>131</v>
      </c>
      <c r="B110" s="59" t="s">
        <v>265</v>
      </c>
      <c r="C110" s="59" t="s">
        <v>266</v>
      </c>
      <c r="D110" s="59" t="s">
        <v>14</v>
      </c>
      <c r="E110" s="58">
        <v>1986</v>
      </c>
      <c r="F110" s="58" t="s">
        <v>43</v>
      </c>
      <c r="G110" s="49" t="str">
        <f>IF(F110="m",LOOKUP(E110,'02.kolo prezentácia'!$J$2:$J$8,'02.kolo prezentácia'!$I$2:$I$8),LOOKUP(E110,'02.kolo prezentácia'!$N$2:$N$4,'02.kolo prezentácia'!$M$2:$M$4))</f>
        <v>Ženy A</v>
      </c>
    </row>
    <row r="111" spans="1:7" ht="18" customHeight="1">
      <c r="A111" s="58">
        <v>132</v>
      </c>
      <c r="B111" s="59" t="s">
        <v>192</v>
      </c>
      <c r="C111" s="59" t="s">
        <v>267</v>
      </c>
      <c r="D111" s="59" t="s">
        <v>95</v>
      </c>
      <c r="E111" s="58">
        <v>1983</v>
      </c>
      <c r="F111" s="58" t="s">
        <v>42</v>
      </c>
      <c r="G111" s="49" t="str">
        <f>IF(F111="m",LOOKUP(E111,'02.kolo prezentácia'!$J$2:$J$8,'02.kolo prezentácia'!$I$2:$I$8),LOOKUP(E111,'02.kolo prezentácia'!$N$2:$N$4,'02.kolo prezentácia'!$M$2:$M$4))</f>
        <v>Muži B</v>
      </c>
    </row>
    <row r="112" spans="1:7" ht="18" customHeight="1">
      <c r="A112" s="58">
        <v>134</v>
      </c>
      <c r="B112" s="59" t="s">
        <v>82</v>
      </c>
      <c r="C112" s="59" t="s">
        <v>268</v>
      </c>
      <c r="D112" s="59" t="s">
        <v>14</v>
      </c>
      <c r="E112" s="58">
        <v>1984</v>
      </c>
      <c r="F112" s="58" t="s">
        <v>42</v>
      </c>
      <c r="G112" s="49" t="str">
        <f>IF(F112="m",LOOKUP(E112,'02.kolo prezentácia'!$J$2:$J$8,'02.kolo prezentácia'!$I$2:$I$8),LOOKUP(E112,'02.kolo prezentácia'!$N$2:$N$4,'02.kolo prezentácia'!$M$2:$M$4))</f>
        <v>Muži B</v>
      </c>
    </row>
    <row r="113" spans="1:7" ht="18" customHeight="1">
      <c r="A113" s="58">
        <v>135</v>
      </c>
      <c r="B113" s="59" t="s">
        <v>75</v>
      </c>
      <c r="C113" s="59" t="s">
        <v>120</v>
      </c>
      <c r="D113" s="59" t="s">
        <v>121</v>
      </c>
      <c r="E113" s="58">
        <v>1947</v>
      </c>
      <c r="F113" s="58" t="s">
        <v>42</v>
      </c>
      <c r="G113" s="49" t="str">
        <f>IF(F113="m",LOOKUP(E113,'02.kolo prezentácia'!$J$2:$J$8,'02.kolo prezentácia'!$I$2:$I$8),LOOKUP(E113,'02.kolo prezentácia'!$N$2:$N$4,'02.kolo prezentácia'!$M$2:$M$4))</f>
        <v>Muži E</v>
      </c>
    </row>
  </sheetData>
  <autoFilter ref="A1:G113">
    <sortState ref="A2:I175">
      <sortCondition ref="C1:C175"/>
    </sortState>
  </autoFilter>
  <dataConsolidate/>
  <phoneticPr fontId="0" type="noConversion"/>
  <pageMargins left="0" right="0" top="0.39370078740157483" bottom="0.39370078740157483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showGridLines="0"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5.85546875" style="1" customWidth="1"/>
    <col min="2" max="3" width="13.7109375" style="18" customWidth="1"/>
    <col min="4" max="4" width="14.42578125" style="7" hidden="1" customWidth="1"/>
    <col min="5" max="5" width="22" hidden="1" customWidth="1"/>
    <col min="6" max="6" width="22" customWidth="1"/>
    <col min="7" max="7" width="34.28515625" bestFit="1" customWidth="1"/>
    <col min="8" max="8" width="8.42578125" style="1" customWidth="1"/>
    <col min="9" max="9" width="13.7109375" bestFit="1" customWidth="1"/>
    <col min="10" max="10" width="13.7109375" style="12" customWidth="1"/>
    <col min="11" max="11" width="18.28515625" style="4" customWidth="1"/>
    <col min="12" max="12" width="13.42578125" style="4" customWidth="1"/>
    <col min="13" max="13" width="6.7109375" style="21" hidden="1" customWidth="1"/>
    <col min="14" max="21" width="6.7109375" style="2" hidden="1" customWidth="1"/>
    <col min="22" max="22" width="8.7109375" style="2" hidden="1" customWidth="1"/>
    <col min="23" max="23" width="10.7109375" style="13" hidden="1" customWidth="1"/>
    <col min="24" max="24" width="13.7109375" customWidth="1"/>
    <col min="25" max="25" width="20.85546875" style="42" customWidth="1"/>
    <col min="26" max="26" width="12.140625" bestFit="1" customWidth="1"/>
    <col min="27" max="27" width="11.42578125" bestFit="1" customWidth="1"/>
  </cols>
  <sheetData>
    <row r="1" spans="1:25" ht="24" thickBot="1">
      <c r="A1" s="67" t="s">
        <v>488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</row>
    <row r="2" spans="1:25">
      <c r="A2"/>
      <c r="B2" s="19"/>
      <c r="C2" s="19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4" customFormat="1" ht="39.75" customHeight="1">
      <c r="A3" s="51" t="s">
        <v>0</v>
      </c>
      <c r="B3" s="34" t="s">
        <v>11</v>
      </c>
      <c r="C3" s="34" t="s">
        <v>12</v>
      </c>
      <c r="D3" s="35" t="s">
        <v>1</v>
      </c>
      <c r="E3" s="11" t="s">
        <v>2</v>
      </c>
      <c r="F3" s="11" t="s">
        <v>73</v>
      </c>
      <c r="G3" s="11" t="s">
        <v>7</v>
      </c>
      <c r="H3" s="11" t="s">
        <v>3</v>
      </c>
      <c r="I3" s="11" t="s">
        <v>4</v>
      </c>
      <c r="J3" s="36" t="s">
        <v>6</v>
      </c>
      <c r="K3" s="37" t="s">
        <v>26</v>
      </c>
      <c r="L3" s="38" t="s">
        <v>8</v>
      </c>
      <c r="M3" s="26" t="s">
        <v>9</v>
      </c>
      <c r="N3" s="26" t="s">
        <v>13</v>
      </c>
      <c r="O3" s="26" t="s">
        <v>17</v>
      </c>
      <c r="P3" s="26" t="s">
        <v>16</v>
      </c>
      <c r="Q3" s="26" t="s">
        <v>15</v>
      </c>
      <c r="R3" s="26" t="s">
        <v>18</v>
      </c>
      <c r="S3" s="26" t="s">
        <v>19</v>
      </c>
      <c r="T3" s="26" t="s">
        <v>20</v>
      </c>
      <c r="U3" s="26" t="s">
        <v>22</v>
      </c>
      <c r="V3" s="26" t="s">
        <v>23</v>
      </c>
      <c r="W3" s="27" t="s">
        <v>10</v>
      </c>
      <c r="X3" s="11">
        <v>7.21</v>
      </c>
      <c r="Y3" s="48">
        <v>1.8701851851851851E-2</v>
      </c>
    </row>
    <row r="4" spans="1:25" s="2" customFormat="1">
      <c r="A4" s="20">
        <v>17</v>
      </c>
      <c r="B4" s="44">
        <v>1</v>
      </c>
      <c r="C4" s="44">
        <v>1</v>
      </c>
      <c r="D4" s="6" t="str">
        <f>VLOOKUP(A4,'02.kolo prezentácia'!$A$2:$G$113,2,FALSE)</f>
        <v>Miroslav</v>
      </c>
      <c r="E4" s="6" t="str">
        <f>VLOOKUP(A4,'02.kolo prezentácia'!$A$2:$G$113,3,FALSE)</f>
        <v>Ilavský</v>
      </c>
      <c r="F4" s="6" t="str">
        <f>CONCATENATE('02.kolo výsledky '!$D4," ",'02.kolo výsledky '!$E4)</f>
        <v>Miroslav Ilavský</v>
      </c>
      <c r="G4" s="6" t="str">
        <f>VLOOKUP(A4,'02.kolo prezentácia'!$A$2:$G$113,4,FALSE)</f>
        <v>Best running team / Dubnica</v>
      </c>
      <c r="H4" s="29">
        <f>VLOOKUP(A4,'02.kolo prezentácia'!$A$2:$G$113,5,FALSE)</f>
        <v>1987</v>
      </c>
      <c r="I4" s="30" t="str">
        <f>VLOOKUP(A4,'02.kolo prezentácia'!$A$2:$G$113,7,FALSE)</f>
        <v>Muži B</v>
      </c>
      <c r="J4" s="47" t="str">
        <f>VLOOKUP('02.kolo výsledky '!$A4,'02.kolo stopky'!A:C,3,FALSE)</f>
        <v>00:26:55,84</v>
      </c>
      <c r="K4" s="31">
        <f t="shared" ref="K4:K35" si="0">J4/$X$3</f>
        <v>2.5938768171777878E-3</v>
      </c>
      <c r="L4" s="31">
        <f>J4-$Y$3</f>
        <v>0</v>
      </c>
      <c r="M4" s="20"/>
      <c r="N4" s="3"/>
      <c r="O4" s="3"/>
      <c r="P4" s="3"/>
      <c r="Q4" s="3"/>
      <c r="R4" s="3"/>
      <c r="S4" s="3"/>
      <c r="T4" s="3"/>
      <c r="U4" s="3"/>
      <c r="V4" s="3"/>
      <c r="W4" s="25">
        <f t="shared" ref="W4:W35" si="1">SUM(M4:V4)</f>
        <v>0</v>
      </c>
    </row>
    <row r="5" spans="1:25" s="2" customFormat="1">
      <c r="A5" s="20">
        <v>20</v>
      </c>
      <c r="B5" s="44">
        <v>2</v>
      </c>
      <c r="C5" s="44">
        <v>2</v>
      </c>
      <c r="D5" s="5" t="str">
        <f>VLOOKUP(A5,'02.kolo prezentácia'!$A$2:$G$113,2,FALSE)</f>
        <v>Luboš</v>
      </c>
      <c r="E5" s="5" t="str">
        <f>VLOOKUP(A5,'02.kolo prezentácia'!$A$2:$G$113,3,FALSE)</f>
        <v>Miklovič</v>
      </c>
      <c r="F5" s="6" t="str">
        <f>CONCATENATE('02.kolo výsledky '!$D5," ",'02.kolo výsledky '!$E5)</f>
        <v>Luboš Miklovič</v>
      </c>
      <c r="G5" s="6" t="str">
        <f>VLOOKUP(A5,'02.kolo prezentácia'!$A$2:$G$113,4,FALSE)</f>
        <v>Horná Streda</v>
      </c>
      <c r="H5" s="29">
        <f>VLOOKUP(A5,'02.kolo prezentácia'!$A$2:$G$113,5,FALSE)</f>
        <v>1980</v>
      </c>
      <c r="I5" s="30" t="str">
        <f>VLOOKUP(A5,'02.kolo prezentácia'!$A$2:$G$113,7,FALSE)</f>
        <v>Muži B</v>
      </c>
      <c r="J5" s="31" t="str">
        <f>VLOOKUP('02.kolo výsledky '!$A5,'02.kolo stopky'!A:C,3,FALSE)</f>
        <v>00:27:56,32</v>
      </c>
      <c r="K5" s="31">
        <f t="shared" si="0"/>
        <v>2.6909641958185646E-3</v>
      </c>
      <c r="L5" s="31">
        <f t="shared" ref="L5:L68" si="2">J5-$Y$3</f>
        <v>6.9999999999999923E-4</v>
      </c>
      <c r="M5" s="20"/>
      <c r="N5" s="3"/>
      <c r="O5" s="3"/>
      <c r="P5" s="3"/>
      <c r="Q5" s="3"/>
      <c r="R5" s="3"/>
      <c r="S5" s="3"/>
      <c r="T5" s="3"/>
      <c r="U5" s="3"/>
      <c r="V5" s="3"/>
      <c r="W5" s="25">
        <f t="shared" si="1"/>
        <v>0</v>
      </c>
    </row>
    <row r="6" spans="1:25" s="2" customFormat="1">
      <c r="A6" s="20">
        <v>32</v>
      </c>
      <c r="B6" s="44">
        <v>3</v>
      </c>
      <c r="C6" s="44">
        <v>3</v>
      </c>
      <c r="D6" s="5" t="str">
        <f>VLOOKUP(A6,'02.kolo prezentácia'!$A$2:$G$113,2,FALSE)</f>
        <v>Martin</v>
      </c>
      <c r="E6" s="5" t="str">
        <f>VLOOKUP(A6,'02.kolo prezentácia'!$A$2:$G$113,3,FALSE)</f>
        <v>Olaš</v>
      </c>
      <c r="F6" s="6" t="str">
        <f>CONCATENATE('02.kolo výsledky '!$D6," ",'02.kolo výsledky '!$E6)</f>
        <v>Martin Olaš</v>
      </c>
      <c r="G6" s="6" t="str">
        <f>VLOOKUP(A6,'02.kolo prezentácia'!$A$2:$G$113,4,FALSE)</f>
        <v>Best running team / Dubnica</v>
      </c>
      <c r="H6" s="29">
        <f>VLOOKUP(A6,'02.kolo prezentácia'!$A$2:$G$113,5,FALSE)</f>
        <v>1986</v>
      </c>
      <c r="I6" s="30" t="str">
        <f>VLOOKUP(A6,'02.kolo prezentácia'!$A$2:$G$113,7,FALSE)</f>
        <v>Muži B</v>
      </c>
      <c r="J6" s="31" t="str">
        <f>VLOOKUP('02.kolo výsledky '!$A6,'02.kolo stopky'!A:C,3,FALSE)</f>
        <v>00:28:33,46</v>
      </c>
      <c r="K6" s="31">
        <f t="shared" si="0"/>
        <v>2.7505843221862641E-3</v>
      </c>
      <c r="L6" s="31">
        <f t="shared" si="2"/>
        <v>1.1298611111111127E-3</v>
      </c>
      <c r="M6" s="20"/>
      <c r="N6" s="3"/>
      <c r="O6" s="3"/>
      <c r="P6" s="3"/>
      <c r="Q6" s="3"/>
      <c r="R6" s="3"/>
      <c r="S6" s="3"/>
      <c r="T6" s="3"/>
      <c r="U6" s="3"/>
      <c r="V6" s="3"/>
      <c r="W6" s="25">
        <f t="shared" si="1"/>
        <v>0</v>
      </c>
    </row>
    <row r="7" spans="1:25" s="2" customFormat="1">
      <c r="A7" s="20">
        <v>61</v>
      </c>
      <c r="B7" s="43">
        <v>4</v>
      </c>
      <c r="C7" s="46">
        <v>4</v>
      </c>
      <c r="D7" s="5" t="str">
        <f>VLOOKUP(A7,'02.kolo prezentácia'!$A$2:$G$113,2,FALSE)</f>
        <v>Peter</v>
      </c>
      <c r="E7" s="5" t="str">
        <f>VLOOKUP(A7,'02.kolo prezentácia'!$A$2:$G$113,3,FALSE)</f>
        <v>Sobek</v>
      </c>
      <c r="F7" s="6" t="str">
        <f>CONCATENATE('02.kolo výsledky '!$D7," ",'02.kolo výsledky '!$E7)</f>
        <v>Peter Sobek</v>
      </c>
      <c r="G7" s="6" t="str">
        <f>VLOOKUP(A7,'02.kolo prezentácia'!$A$2:$G$113,4,FALSE)</f>
        <v>Bez me na / Trenčín</v>
      </c>
      <c r="H7" s="29">
        <f>VLOOKUP(A7,'02.kolo prezentácia'!$A$2:$G$113,5,FALSE)</f>
        <v>1978</v>
      </c>
      <c r="I7" s="30" t="str">
        <f>VLOOKUP(A7,'02.kolo prezentácia'!$A$2:$G$113,7,FALSE)</f>
        <v>Muži B</v>
      </c>
      <c r="J7" s="31" t="str">
        <f>VLOOKUP('02.kolo výsledky '!$A7,'02.kolo stopky'!A:C,3,FALSE)</f>
        <v>00:28:53,85</v>
      </c>
      <c r="K7" s="31">
        <f t="shared" si="0"/>
        <v>2.783315996301433E-3</v>
      </c>
      <c r="L7" s="31">
        <f t="shared" si="2"/>
        <v>1.3658564814814818E-3</v>
      </c>
      <c r="M7" s="20"/>
      <c r="N7" s="3"/>
      <c r="O7" s="3"/>
      <c r="P7" s="3"/>
      <c r="Q7" s="3"/>
      <c r="R7" s="3"/>
      <c r="S7" s="3"/>
      <c r="T7" s="3"/>
      <c r="U7" s="3"/>
      <c r="V7" s="3"/>
      <c r="W7" s="25">
        <f t="shared" si="1"/>
        <v>0</v>
      </c>
    </row>
    <row r="8" spans="1:25" s="2" customFormat="1">
      <c r="A8" s="20">
        <v>1</v>
      </c>
      <c r="B8" s="43">
        <v>5</v>
      </c>
      <c r="C8" s="44">
        <v>1</v>
      </c>
      <c r="D8" s="5" t="str">
        <f>VLOOKUP(A8,'02.kolo prezentácia'!$A$2:$G$113,2,FALSE)</f>
        <v>Jozef</v>
      </c>
      <c r="E8" s="5" t="str">
        <f>VLOOKUP(A8,'02.kolo prezentácia'!$A$2:$G$113,3,FALSE)</f>
        <v>Staník</v>
      </c>
      <c r="F8" s="6" t="str">
        <f>CONCATENATE('02.kolo výsledky '!$D8," ",'02.kolo výsledky '!$E8)</f>
        <v>Jozef Staník</v>
      </c>
      <c r="G8" s="6" t="str">
        <f>VLOOKUP(A8,'02.kolo prezentácia'!$A$2:$G$113,4,FALSE)</f>
        <v>BK Lysá pod Makytou</v>
      </c>
      <c r="H8" s="29">
        <f>VLOOKUP(A8,'02.kolo prezentácia'!$A$2:$G$113,5,FALSE)</f>
        <v>1973</v>
      </c>
      <c r="I8" s="30" t="str">
        <f>VLOOKUP(A8,'02.kolo prezentácia'!$A$2:$G$113,7,FALSE)</f>
        <v>Muži C</v>
      </c>
      <c r="J8" s="31" t="str">
        <f>VLOOKUP('02.kolo výsledky '!$A8,'02.kolo stopky'!A:C,3,FALSE)</f>
        <v>00:29:03,78</v>
      </c>
      <c r="K8" s="31">
        <f t="shared" si="0"/>
        <v>2.7992564339651719E-3</v>
      </c>
      <c r="L8" s="31">
        <f t="shared" si="2"/>
        <v>1.4807870370370374E-3</v>
      </c>
      <c r="M8" s="20"/>
      <c r="N8" s="3"/>
      <c r="O8" s="3"/>
      <c r="P8" s="3"/>
      <c r="Q8" s="3"/>
      <c r="R8" s="3"/>
      <c r="S8" s="3"/>
      <c r="T8" s="3"/>
      <c r="U8" s="3"/>
      <c r="V8" s="3"/>
      <c r="W8" s="25">
        <f t="shared" si="1"/>
        <v>0</v>
      </c>
    </row>
    <row r="9" spans="1:25">
      <c r="A9" s="20">
        <v>21</v>
      </c>
      <c r="B9" s="43">
        <v>6</v>
      </c>
      <c r="C9" s="44">
        <v>2</v>
      </c>
      <c r="D9" s="5" t="str">
        <f>VLOOKUP(A9,'02.kolo prezentácia'!$A$2:$G$113,2,FALSE)</f>
        <v>pavel</v>
      </c>
      <c r="E9" s="5" t="str">
        <f>VLOOKUP(A9,'02.kolo prezentácia'!$A$2:$G$113,3,FALSE)</f>
        <v>uhrecký</v>
      </c>
      <c r="F9" s="6" t="str">
        <f>CONCATENATE('02.kolo výsledky '!$D9," ",'02.kolo výsledky '!$E9)</f>
        <v>pavel uhrecký</v>
      </c>
      <c r="G9" s="6" t="str">
        <f>VLOOKUP(A9,'02.kolo prezentácia'!$A$2:$G$113,4,FALSE)</f>
        <v>Bez me na / Trenčín</v>
      </c>
      <c r="H9" s="29">
        <f>VLOOKUP(A9,'02.kolo prezentácia'!$A$2:$G$113,5,FALSE)</f>
        <v>1974</v>
      </c>
      <c r="I9" s="30" t="str">
        <f>VLOOKUP(A9,'02.kolo prezentácia'!$A$2:$G$113,7,FALSE)</f>
        <v>Muži C</v>
      </c>
      <c r="J9" s="31" t="str">
        <f>VLOOKUP('02.kolo výsledky '!$A9,'02.kolo stopky'!A:C,3,FALSE)</f>
        <v>00:29:53,05</v>
      </c>
      <c r="K9" s="31">
        <f t="shared" si="0"/>
        <v>2.8783486156058972E-3</v>
      </c>
      <c r="L9" s="31">
        <f t="shared" si="2"/>
        <v>2.0510416666666663E-3</v>
      </c>
      <c r="M9" s="20"/>
      <c r="N9" s="3"/>
      <c r="O9" s="3"/>
      <c r="P9" s="3"/>
      <c r="Q9" s="3"/>
      <c r="R9" s="3"/>
      <c r="S9" s="3"/>
      <c r="T9" s="3"/>
      <c r="U9" s="3"/>
      <c r="V9" s="3"/>
      <c r="W9" s="25">
        <f t="shared" si="1"/>
        <v>0</v>
      </c>
      <c r="Y9"/>
    </row>
    <row r="10" spans="1:25">
      <c r="A10" s="20">
        <v>19</v>
      </c>
      <c r="B10" s="43">
        <v>7</v>
      </c>
      <c r="C10" s="46">
        <v>5</v>
      </c>
      <c r="D10" s="5" t="str">
        <f>VLOOKUP(A10,'02.kolo prezentácia'!$A$2:$G$113,2,FALSE)</f>
        <v>Peter</v>
      </c>
      <c r="E10" s="5" t="str">
        <f>VLOOKUP(A10,'02.kolo prezentácia'!$A$2:$G$113,3,FALSE)</f>
        <v>Stehlik</v>
      </c>
      <c r="F10" s="6" t="str">
        <f>CONCATENATE('02.kolo výsledky '!$D10," ",'02.kolo výsledky '!$E10)</f>
        <v>Peter Stehlik</v>
      </c>
      <c r="G10" s="6" t="str">
        <f>VLOOKUP(A10,'02.kolo prezentácia'!$A$2:$G$113,4,FALSE)</f>
        <v>Best running team / Trencin</v>
      </c>
      <c r="H10" s="29">
        <f>VLOOKUP(A10,'02.kolo prezentácia'!$A$2:$G$113,5,FALSE)</f>
        <v>1979</v>
      </c>
      <c r="I10" s="30" t="str">
        <f>VLOOKUP(A10,'02.kolo prezentácia'!$A$2:$G$113,7,FALSE)</f>
        <v>Muži B</v>
      </c>
      <c r="J10" s="31" t="str">
        <f>VLOOKUP('02.kolo výsledky '!$A10,'02.kolo stopky'!A:C,3,FALSE)</f>
        <v>00:29:57,44</v>
      </c>
      <c r="K10" s="31">
        <f t="shared" si="0"/>
        <v>2.8853957980171569E-3</v>
      </c>
      <c r="L10" s="31">
        <f t="shared" si="2"/>
        <v>2.1018518518518513E-3</v>
      </c>
      <c r="M10" s="20"/>
      <c r="N10" s="3"/>
      <c r="O10" s="3"/>
      <c r="P10" s="3"/>
      <c r="Q10" s="3"/>
      <c r="R10" s="3"/>
      <c r="S10" s="3"/>
      <c r="T10" s="3"/>
      <c r="U10" s="3"/>
      <c r="V10" s="3"/>
      <c r="W10" s="25">
        <f t="shared" si="1"/>
        <v>0</v>
      </c>
      <c r="Y10"/>
    </row>
    <row r="11" spans="1:25">
      <c r="A11" s="20">
        <v>25</v>
      </c>
      <c r="B11" s="43">
        <v>8</v>
      </c>
      <c r="C11" s="44">
        <v>1</v>
      </c>
      <c r="D11" s="5" t="str">
        <f>VLOOKUP(A11,'02.kolo prezentácia'!$A$2:$G$113,2,FALSE)</f>
        <v>Ervín</v>
      </c>
      <c r="E11" s="5" t="str">
        <f>VLOOKUP(A11,'02.kolo prezentácia'!$A$2:$G$113,3,FALSE)</f>
        <v>Páleník</v>
      </c>
      <c r="F11" s="6" t="str">
        <f>CONCATENATE('02.kolo výsledky '!$D11," ",'02.kolo výsledky '!$E11)</f>
        <v>Ervín Páleník</v>
      </c>
      <c r="G11" s="6" t="str">
        <f>VLOOKUP(A11,'02.kolo prezentácia'!$A$2:$G$113,4,FALSE)</f>
        <v>Trenčín</v>
      </c>
      <c r="H11" s="29">
        <f>VLOOKUP(A11,'02.kolo prezentácia'!$A$2:$G$113,5,FALSE)</f>
        <v>1962</v>
      </c>
      <c r="I11" s="30" t="str">
        <f>VLOOKUP(A11,'02.kolo prezentácia'!$A$2:$G$113,7,FALSE)</f>
        <v>Muži D</v>
      </c>
      <c r="J11" s="31" t="str">
        <f>VLOOKUP('02.kolo výsledky '!$A11,'02.kolo stopky'!A:C,3,FALSE)</f>
        <v>00:29:59,19</v>
      </c>
      <c r="K11" s="31">
        <f t="shared" si="0"/>
        <v>2.8882050392972725E-3</v>
      </c>
      <c r="L11" s="31">
        <f t="shared" si="2"/>
        <v>2.1221064814814818E-3</v>
      </c>
      <c r="M11" s="20"/>
      <c r="N11" s="40"/>
      <c r="O11" s="40"/>
      <c r="P11" s="40"/>
      <c r="Q11" s="40"/>
      <c r="R11" s="40"/>
      <c r="S11" s="40"/>
      <c r="T11" s="40"/>
      <c r="U11" s="40"/>
      <c r="V11" s="40"/>
      <c r="W11" s="25">
        <f t="shared" si="1"/>
        <v>0</v>
      </c>
      <c r="X11" s="41"/>
      <c r="Y11"/>
    </row>
    <row r="12" spans="1:25">
      <c r="A12" s="20">
        <v>2</v>
      </c>
      <c r="B12" s="43">
        <v>9</v>
      </c>
      <c r="C12" s="46">
        <v>6</v>
      </c>
      <c r="D12" s="5" t="str">
        <f>VLOOKUP(A12,'02.kolo prezentácia'!$A$2:$G$113,2,FALSE)</f>
        <v>Milan</v>
      </c>
      <c r="E12" s="5" t="str">
        <f>VLOOKUP(A12,'02.kolo prezentácia'!$A$2:$G$113,3,FALSE)</f>
        <v>Makiš</v>
      </c>
      <c r="F12" s="6" t="str">
        <f>CONCATENATE('02.kolo výsledky '!$D12," ",'02.kolo výsledky '!$E12)</f>
        <v>Milan Makiš</v>
      </c>
      <c r="G12" s="6" t="str">
        <f>VLOOKUP(A12,'02.kolo prezentácia'!$A$2:$G$113,4,FALSE)</f>
        <v>Bez me na / Trenčín</v>
      </c>
      <c r="H12" s="29">
        <f>VLOOKUP(A12,'02.kolo prezentácia'!$A$2:$G$113,5,FALSE)</f>
        <v>1983</v>
      </c>
      <c r="I12" s="30" t="str">
        <f>VLOOKUP(A12,'02.kolo prezentácia'!$A$2:$G$113,7,FALSE)</f>
        <v>Muži B</v>
      </c>
      <c r="J12" s="31" t="str">
        <f>VLOOKUP('02.kolo výsledky '!$A12,'02.kolo stopky'!A:C,3,FALSE)</f>
        <v>00:30:12,99</v>
      </c>
      <c r="K12" s="31">
        <f t="shared" si="0"/>
        <v>2.9103579133918939E-3</v>
      </c>
      <c r="L12" s="31">
        <f t="shared" si="2"/>
        <v>2.2818287037037026E-3</v>
      </c>
      <c r="M12" s="20"/>
      <c r="N12" s="3"/>
      <c r="O12" s="3"/>
      <c r="P12" s="3"/>
      <c r="Q12" s="3"/>
      <c r="R12" s="3"/>
      <c r="S12" s="3"/>
      <c r="T12" s="3"/>
      <c r="U12" s="3"/>
      <c r="V12" s="3"/>
      <c r="W12" s="25">
        <f t="shared" si="1"/>
        <v>0</v>
      </c>
      <c r="Y12"/>
    </row>
    <row r="13" spans="1:25">
      <c r="A13" s="20">
        <v>83</v>
      </c>
      <c r="B13" s="43">
        <v>10</v>
      </c>
      <c r="C13" s="46">
        <v>7</v>
      </c>
      <c r="D13" s="5" t="str">
        <f>VLOOKUP(A13,'02.kolo prezentácia'!$A$2:$G$113,2,FALSE)</f>
        <v>Miroslav</v>
      </c>
      <c r="E13" s="5" t="str">
        <f>VLOOKUP(A13,'02.kolo prezentácia'!$A$2:$G$113,3,FALSE)</f>
        <v>Letko</v>
      </c>
      <c r="F13" s="6" t="str">
        <f>CONCATENATE('02.kolo výsledky '!$D13," ",'02.kolo výsledky '!$E13)</f>
        <v>Miroslav Letko</v>
      </c>
      <c r="G13" s="6" t="str">
        <f>VLOOKUP(A13,'02.kolo prezentácia'!$A$2:$G$113,4,FALSE)</f>
        <v>Bez me na / Trenč. Stankovce</v>
      </c>
      <c r="H13" s="29">
        <f>VLOOKUP(A13,'02.kolo prezentácia'!$A$2:$G$113,5,FALSE)</f>
        <v>1979</v>
      </c>
      <c r="I13" s="30" t="str">
        <f>VLOOKUP(A13,'02.kolo prezentácia'!$A$2:$G$113,7,FALSE)</f>
        <v>Muži B</v>
      </c>
      <c r="J13" s="31" t="str">
        <f>VLOOKUP('02.kolo výsledky '!$A13,'02.kolo stopky'!A:C,3,FALSE)</f>
        <v>00:30:47,22</v>
      </c>
      <c r="K13" s="31">
        <f t="shared" si="0"/>
        <v>2.9653066728309446E-3</v>
      </c>
      <c r="L13" s="31">
        <f t="shared" si="2"/>
        <v>2.6780092592592585E-3</v>
      </c>
      <c r="M13" s="20"/>
      <c r="N13" s="3"/>
      <c r="O13" s="3"/>
      <c r="P13" s="3"/>
      <c r="Q13" s="3"/>
      <c r="R13" s="3"/>
      <c r="S13" s="3"/>
      <c r="T13" s="3"/>
      <c r="U13" s="3"/>
      <c r="V13" s="3"/>
      <c r="W13" s="25">
        <f t="shared" si="1"/>
        <v>0</v>
      </c>
      <c r="Y13"/>
    </row>
    <row r="14" spans="1:25">
      <c r="A14" s="20">
        <v>40</v>
      </c>
      <c r="B14" s="43">
        <v>11</v>
      </c>
      <c r="C14" s="46">
        <v>8</v>
      </c>
      <c r="D14" s="5" t="str">
        <f>VLOOKUP(A14,'02.kolo prezentácia'!$A$2:$G$113,2,FALSE)</f>
        <v>Michal</v>
      </c>
      <c r="E14" s="5" t="str">
        <f>VLOOKUP(A14,'02.kolo prezentácia'!$A$2:$G$113,3,FALSE)</f>
        <v>Trebatický</v>
      </c>
      <c r="F14" s="6" t="str">
        <f>CONCATENATE('02.kolo výsledky '!$D14," ",'02.kolo výsledky '!$E14)</f>
        <v>Michal Trebatický</v>
      </c>
      <c r="G14" s="6" t="str">
        <f>VLOOKUP(A14,'02.kolo prezentácia'!$A$2:$G$113,4,FALSE)</f>
        <v>Soblahov</v>
      </c>
      <c r="H14" s="29">
        <f>VLOOKUP(A14,'02.kolo prezentácia'!$A$2:$G$113,5,FALSE)</f>
        <v>1978</v>
      </c>
      <c r="I14" s="30" t="str">
        <f>VLOOKUP(A14,'02.kolo prezentácia'!$A$2:$G$113,7,FALSE)</f>
        <v>Muži B</v>
      </c>
      <c r="J14" s="31" t="str">
        <f>VLOOKUP('02.kolo výsledky '!$A14,'02.kolo stopky'!A:C,3,FALSE)</f>
        <v>00:31:19,52</v>
      </c>
      <c r="K14" s="31">
        <f t="shared" si="0"/>
        <v>3.0171572404582114E-3</v>
      </c>
      <c r="L14" s="31">
        <f t="shared" si="2"/>
        <v>3.0518518518518542E-3</v>
      </c>
      <c r="M14" s="20"/>
      <c r="N14" s="3"/>
      <c r="O14" s="3"/>
      <c r="P14" s="3"/>
      <c r="Q14" s="3"/>
      <c r="R14" s="3"/>
      <c r="S14" s="3"/>
      <c r="T14" s="3"/>
      <c r="U14" s="3"/>
      <c r="V14" s="3"/>
      <c r="W14" s="25">
        <f t="shared" si="1"/>
        <v>0</v>
      </c>
      <c r="Y14"/>
    </row>
    <row r="15" spans="1:25">
      <c r="A15" s="20">
        <v>108</v>
      </c>
      <c r="B15" s="43">
        <v>12</v>
      </c>
      <c r="C15" s="53">
        <v>2</v>
      </c>
      <c r="D15" s="5" t="str">
        <f>VLOOKUP(A15,'02.kolo prezentácia'!$A$2:$G$113,2,FALSE)</f>
        <v>Milan</v>
      </c>
      <c r="E15" s="5" t="str">
        <f>VLOOKUP(A15,'02.kolo prezentácia'!$A$2:$G$113,3,FALSE)</f>
        <v>Daško</v>
      </c>
      <c r="F15" s="6" t="str">
        <f>CONCATENATE('02.kolo výsledky '!$D15," ",'02.kolo výsledky '!$E15)</f>
        <v>Milan Daško</v>
      </c>
      <c r="G15" s="6" t="str">
        <f>VLOOKUP(A15,'02.kolo prezentácia'!$A$2:$G$113,4,FALSE)</f>
        <v>Musher club Trenčín</v>
      </c>
      <c r="H15" s="29">
        <f>VLOOKUP(A15,'02.kolo prezentácia'!$A$2:$G$113,5,FALSE)</f>
        <v>1966</v>
      </c>
      <c r="I15" s="30" t="str">
        <f>VLOOKUP(A15,'02.kolo prezentácia'!$A$2:$G$113,7,FALSE)</f>
        <v>Muži D</v>
      </c>
      <c r="J15" s="31" t="str">
        <f>VLOOKUP('02.kolo výsledky '!$A15,'02.kolo stopky'!A:C,3,FALSE)</f>
        <v>00:31:27,91</v>
      </c>
      <c r="K15" s="31">
        <f t="shared" si="0"/>
        <v>3.0306255457954487E-3</v>
      </c>
      <c r="L15" s="31">
        <f t="shared" si="2"/>
        <v>3.1489583333333335E-3</v>
      </c>
      <c r="M15" s="20"/>
      <c r="N15" s="3"/>
      <c r="O15" s="3"/>
      <c r="P15" s="3"/>
      <c r="Q15" s="3"/>
      <c r="R15" s="3"/>
      <c r="S15" s="3"/>
      <c r="T15" s="3"/>
      <c r="U15" s="3"/>
      <c r="V15" s="3"/>
      <c r="W15" s="25">
        <f t="shared" si="1"/>
        <v>0</v>
      </c>
      <c r="Y15"/>
    </row>
    <row r="16" spans="1:25">
      <c r="A16" s="20">
        <v>70</v>
      </c>
      <c r="B16" s="43">
        <v>13</v>
      </c>
      <c r="C16" s="44">
        <v>3</v>
      </c>
      <c r="D16" s="5" t="str">
        <f>VLOOKUP(A16,'02.kolo prezentácia'!$A$2:$G$113,2,FALSE)</f>
        <v>Marián</v>
      </c>
      <c r="E16" s="5" t="str">
        <f>VLOOKUP(A16,'02.kolo prezentácia'!$A$2:$G$113,3,FALSE)</f>
        <v>Jelenak</v>
      </c>
      <c r="F16" s="6" t="str">
        <f>CONCATENATE('02.kolo výsledky '!$D16," ",'02.kolo výsledky '!$E16)</f>
        <v>Marián Jelenak</v>
      </c>
      <c r="G16" s="6" t="str">
        <f>VLOOKUP(A16,'02.kolo prezentácia'!$A$2:$G$113,4,FALSE)</f>
        <v>bežec TT</v>
      </c>
      <c r="H16" s="29">
        <f>VLOOKUP(A16,'02.kolo prezentácia'!$A$2:$G$113,5,FALSE)</f>
        <v>1969</v>
      </c>
      <c r="I16" s="30" t="str">
        <f>VLOOKUP(A16,'02.kolo prezentácia'!$A$2:$G$113,7,FALSE)</f>
        <v>Muži C</v>
      </c>
      <c r="J16" s="31" t="str">
        <f>VLOOKUP('02.kolo výsledky '!$A16,'02.kolo stopky'!A:C,3,FALSE)</f>
        <v>00:31:53,47</v>
      </c>
      <c r="K16" s="31">
        <f t="shared" si="0"/>
        <v>3.0716565212924435E-3</v>
      </c>
      <c r="L16" s="31">
        <f t="shared" si="2"/>
        <v>3.4447916666666654E-3</v>
      </c>
      <c r="M16" s="20"/>
      <c r="N16" s="3"/>
      <c r="O16" s="3"/>
      <c r="P16" s="3"/>
      <c r="Q16" s="3"/>
      <c r="R16" s="3"/>
      <c r="S16" s="3"/>
      <c r="T16" s="3"/>
      <c r="U16" s="3"/>
      <c r="V16" s="3"/>
      <c r="W16" s="25">
        <f t="shared" si="1"/>
        <v>0</v>
      </c>
      <c r="Y16"/>
    </row>
    <row r="17" spans="1:25">
      <c r="A17" s="20">
        <v>16</v>
      </c>
      <c r="B17" s="43">
        <v>14</v>
      </c>
      <c r="C17" s="53">
        <v>1</v>
      </c>
      <c r="D17" s="5" t="str">
        <f>VLOOKUP(A17,'02.kolo prezentácia'!$A$2:$G$113,2,FALSE)</f>
        <v>Iveta</v>
      </c>
      <c r="E17" s="5" t="str">
        <f>VLOOKUP(A17,'02.kolo prezentácia'!$A$2:$G$113,3,FALSE)</f>
        <v>Hulvátová</v>
      </c>
      <c r="F17" s="6" t="str">
        <f>CONCATENATE('02.kolo výsledky '!$D17," ",'02.kolo výsledky '!$E17)</f>
        <v>Iveta Hulvátová</v>
      </c>
      <c r="G17" s="6" t="str">
        <f>VLOOKUP(A17,'02.kolo prezentácia'!$A$2:$G$113,4,FALSE)</f>
        <v>Best running team / Dubnica</v>
      </c>
      <c r="H17" s="29">
        <f>VLOOKUP(A17,'02.kolo prezentácia'!$A$2:$G$113,5,FALSE)</f>
        <v>1970</v>
      </c>
      <c r="I17" s="30" t="str">
        <f>VLOOKUP(A17,'02.kolo prezentácia'!$A$2:$G$113,7,FALSE)</f>
        <v>Ženy B</v>
      </c>
      <c r="J17" s="31" t="str">
        <f>VLOOKUP('02.kolo výsledky '!$A17,'02.kolo stopky'!A:C,3,FALSE)</f>
        <v>00:32:07,10</v>
      </c>
      <c r="K17" s="31">
        <f t="shared" si="0"/>
        <v>3.0935364976627114E-3</v>
      </c>
      <c r="L17" s="31">
        <f t="shared" si="2"/>
        <v>3.6025462962962981E-3</v>
      </c>
      <c r="M17" s="20"/>
      <c r="N17" s="3"/>
      <c r="O17" s="3"/>
      <c r="P17" s="3"/>
      <c r="Q17" s="3"/>
      <c r="R17" s="3"/>
      <c r="S17" s="3"/>
      <c r="T17" s="3"/>
      <c r="U17" s="3"/>
      <c r="V17" s="3"/>
      <c r="W17" s="25">
        <f t="shared" si="1"/>
        <v>0</v>
      </c>
      <c r="Y17"/>
    </row>
    <row r="18" spans="1:25">
      <c r="A18" s="20">
        <v>26</v>
      </c>
      <c r="B18" s="43">
        <v>15</v>
      </c>
      <c r="C18" s="46">
        <v>4</v>
      </c>
      <c r="D18" s="5" t="str">
        <f>VLOOKUP(A18,'02.kolo prezentácia'!$A$2:$G$113,2,FALSE)</f>
        <v>Peter</v>
      </c>
      <c r="E18" s="5" t="str">
        <f>VLOOKUP(A18,'02.kolo prezentácia'!$A$2:$G$113,3,FALSE)</f>
        <v>Szabo</v>
      </c>
      <c r="F18" s="6" t="str">
        <f>CONCATENATE('02.kolo výsledky '!$D18," ",'02.kolo výsledky '!$E18)</f>
        <v>Peter Szabo</v>
      </c>
      <c r="G18" s="6" t="str">
        <f>VLOOKUP(A18,'02.kolo prezentácia'!$A$2:$G$113,4,FALSE)</f>
        <v>Trenčianska Teplá</v>
      </c>
      <c r="H18" s="29">
        <f>VLOOKUP(A18,'02.kolo prezentácia'!$A$2:$G$113,5,FALSE)</f>
        <v>1969</v>
      </c>
      <c r="I18" s="30" t="str">
        <f>VLOOKUP(A18,'02.kolo prezentácia'!$A$2:$G$113,7,FALSE)</f>
        <v>Muži C</v>
      </c>
      <c r="J18" s="31" t="str">
        <f>VLOOKUP('02.kolo výsledky '!$A18,'02.kolo stopky'!A:C,3,FALSE)</f>
        <v>00:32:28,80</v>
      </c>
      <c r="K18" s="31">
        <f t="shared" si="0"/>
        <v>3.1283710895361381E-3</v>
      </c>
      <c r="L18" s="31">
        <f t="shared" si="2"/>
        <v>3.8537037037037029E-3</v>
      </c>
      <c r="M18" s="20"/>
      <c r="N18" s="3"/>
      <c r="O18" s="3"/>
      <c r="P18" s="3"/>
      <c r="Q18" s="3"/>
      <c r="R18" s="3"/>
      <c r="S18" s="3"/>
      <c r="T18" s="3"/>
      <c r="U18" s="3"/>
      <c r="V18" s="3"/>
      <c r="W18" s="25">
        <f t="shared" si="1"/>
        <v>0</v>
      </c>
      <c r="Y18"/>
    </row>
    <row r="19" spans="1:25">
      <c r="A19" s="20">
        <v>29</v>
      </c>
      <c r="B19" s="43">
        <v>16</v>
      </c>
      <c r="C19" s="46">
        <v>5</v>
      </c>
      <c r="D19" s="5" t="str">
        <f>VLOOKUP(A19,'02.kolo prezentácia'!$A$2:$G$113,2,FALSE)</f>
        <v>Pavol</v>
      </c>
      <c r="E19" s="5" t="str">
        <f>VLOOKUP(A19,'02.kolo prezentácia'!$A$2:$G$113,3,FALSE)</f>
        <v>Bortel</v>
      </c>
      <c r="F19" s="6" t="str">
        <f>CONCATENATE('02.kolo výsledky '!$D19," ",'02.kolo výsledky '!$E19)</f>
        <v>Pavol Bortel</v>
      </c>
      <c r="G19" s="6" t="str">
        <f>VLOOKUP(A19,'02.kolo prezentácia'!$A$2:$G$113,4,FALSE)</f>
        <v>Dubnica nad Váhom</v>
      </c>
      <c r="H19" s="29">
        <f>VLOOKUP(A19,'02.kolo prezentácia'!$A$2:$G$113,5,FALSE)</f>
        <v>1976</v>
      </c>
      <c r="I19" s="30" t="str">
        <f>VLOOKUP(A19,'02.kolo prezentácia'!$A$2:$G$113,7,FALSE)</f>
        <v>Muži C</v>
      </c>
      <c r="J19" s="31" t="str">
        <f>VLOOKUP('02.kolo výsledky '!$A19,'02.kolo stopky'!A:C,3,FALSE)</f>
        <v>00:32:45,76</v>
      </c>
      <c r="K19" s="31">
        <f t="shared" si="0"/>
        <v>3.1555966507422818E-3</v>
      </c>
      <c r="L19" s="31">
        <f t="shared" si="2"/>
        <v>4.0500000000000015E-3</v>
      </c>
      <c r="M19" s="20"/>
      <c r="N19" s="3"/>
      <c r="O19" s="3"/>
      <c r="P19" s="3"/>
      <c r="Q19" s="3"/>
      <c r="R19" s="3"/>
      <c r="S19" s="3"/>
      <c r="T19" s="3"/>
      <c r="U19" s="3"/>
      <c r="V19" s="3"/>
      <c r="W19" s="25">
        <f t="shared" si="1"/>
        <v>0</v>
      </c>
      <c r="Y19"/>
    </row>
    <row r="20" spans="1:25">
      <c r="A20" s="20">
        <v>5</v>
      </c>
      <c r="B20" s="43">
        <v>17</v>
      </c>
      <c r="C20" s="53">
        <v>1</v>
      </c>
      <c r="D20" s="5" t="str">
        <f>VLOOKUP(A20,'02.kolo prezentácia'!$A$2:$G$113,2,FALSE)</f>
        <v>Pavol</v>
      </c>
      <c r="E20" s="5" t="str">
        <f>VLOOKUP(A20,'02.kolo prezentácia'!$A$2:$G$113,3,FALSE)</f>
        <v>Jankech</v>
      </c>
      <c r="F20" s="6" t="str">
        <f>CONCATENATE('02.kolo výsledky '!$D20," ",'02.kolo výsledky '!$E20)</f>
        <v>Pavol Jankech</v>
      </c>
      <c r="G20" s="6" t="str">
        <f>VLOOKUP(A20,'02.kolo prezentácia'!$A$2:$G$113,4,FALSE)</f>
        <v>Trenčín</v>
      </c>
      <c r="H20" s="29">
        <f>VLOOKUP(A20,'02.kolo prezentácia'!$A$2:$G$113,5,FALSE)</f>
        <v>1957</v>
      </c>
      <c r="I20" s="30" t="str">
        <f>VLOOKUP(A20,'02.kolo prezentácia'!$A$2:$G$113,7,FALSE)</f>
        <v>Muži E</v>
      </c>
      <c r="J20" s="31" t="str">
        <f>VLOOKUP('02.kolo výsledky '!$A20,'02.kolo stopky'!A:C,3,FALSE)</f>
        <v>00:32:51,76</v>
      </c>
      <c r="K20" s="31">
        <f t="shared" si="0"/>
        <v>3.1652283351312478E-3</v>
      </c>
      <c r="L20" s="31">
        <f t="shared" si="2"/>
        <v>4.1194444444444464E-3</v>
      </c>
      <c r="M20" s="20"/>
      <c r="N20" s="3"/>
      <c r="O20" s="3"/>
      <c r="P20" s="3"/>
      <c r="Q20" s="3"/>
      <c r="R20" s="3"/>
      <c r="S20" s="3"/>
      <c r="T20" s="3"/>
      <c r="U20" s="3"/>
      <c r="V20" s="3"/>
      <c r="W20" s="25">
        <f t="shared" si="1"/>
        <v>0</v>
      </c>
      <c r="Y20"/>
    </row>
    <row r="21" spans="1:25">
      <c r="A21" s="20">
        <v>37</v>
      </c>
      <c r="B21" s="43">
        <v>18</v>
      </c>
      <c r="C21" s="60">
        <v>6</v>
      </c>
      <c r="D21" s="5" t="str">
        <f>VLOOKUP(A21,'02.kolo prezentácia'!$A$2:$G$113,2,FALSE)</f>
        <v xml:space="preserve">Daniel </v>
      </c>
      <c r="E21" s="5" t="str">
        <f>VLOOKUP(A21,'02.kolo prezentácia'!$A$2:$G$113,3,FALSE)</f>
        <v>Zubo</v>
      </c>
      <c r="F21" s="6" t="str">
        <f>CONCATENATE('02.kolo výsledky '!$D21," ",'02.kolo výsledky '!$E21)</f>
        <v>Daniel  Zubo</v>
      </c>
      <c r="G21" s="6" t="str">
        <f>VLOOKUP(A21,'02.kolo prezentácia'!$A$2:$G$113,4,FALSE)</f>
        <v>Nova Dubnica</v>
      </c>
      <c r="H21" s="29">
        <f>VLOOKUP(A21,'02.kolo prezentácia'!$A$2:$G$113,5,FALSE)</f>
        <v>1969</v>
      </c>
      <c r="I21" s="30" t="str">
        <f>VLOOKUP(A21,'02.kolo prezentácia'!$A$2:$G$113,7,FALSE)</f>
        <v>Muži C</v>
      </c>
      <c r="J21" s="31" t="str">
        <f>VLOOKUP('02.kolo výsledky '!$A21,'02.kolo stopky'!A:C,3,FALSE)</f>
        <v>00:32:55,69</v>
      </c>
      <c r="K21" s="31">
        <f t="shared" si="0"/>
        <v>3.1715370884060211E-3</v>
      </c>
      <c r="L21" s="31">
        <f t="shared" si="2"/>
        <v>4.1649305555555606E-3</v>
      </c>
      <c r="M21" s="20"/>
      <c r="N21" s="3"/>
      <c r="O21" s="3"/>
      <c r="P21" s="3"/>
      <c r="Q21" s="3"/>
      <c r="R21" s="3"/>
      <c r="S21" s="3"/>
      <c r="T21" s="3"/>
      <c r="U21" s="3"/>
      <c r="V21" s="3"/>
      <c r="W21" s="25">
        <f t="shared" si="1"/>
        <v>0</v>
      </c>
      <c r="Y21"/>
    </row>
    <row r="22" spans="1:25">
      <c r="A22" s="20">
        <v>8</v>
      </c>
      <c r="B22" s="43">
        <v>19</v>
      </c>
      <c r="C22" s="53">
        <v>3</v>
      </c>
      <c r="D22" s="6" t="str">
        <f>VLOOKUP(A22,'02.kolo prezentácia'!$A$2:$G$113,2,FALSE)</f>
        <v>Štefan</v>
      </c>
      <c r="E22" s="6" t="str">
        <f>VLOOKUP(A22,'02.kolo prezentácia'!$A$2:$G$113,3,FALSE)</f>
        <v>Červenka</v>
      </c>
      <c r="F22" s="6" t="str">
        <f>CONCATENATE('02.kolo výsledky '!$D22," ",'02.kolo výsledky '!$E22)</f>
        <v>Štefan Červenka</v>
      </c>
      <c r="G22" s="6" t="str">
        <f>VLOOKUP(A22,'02.kolo prezentácia'!$A$2:$G$113,4,FALSE)</f>
        <v>Buď lepší</v>
      </c>
      <c r="H22" s="29">
        <f>VLOOKUP(A22,'02.kolo prezentácia'!$A$2:$G$113,5,FALSE)</f>
        <v>1966</v>
      </c>
      <c r="I22" s="30" t="str">
        <f>VLOOKUP(A22,'02.kolo prezentácia'!$A$2:$G$113,7,FALSE)</f>
        <v>Muži D</v>
      </c>
      <c r="J22" s="31" t="str">
        <f>VLOOKUP('02.kolo výsledky '!$A22,'02.kolo stopky'!A:C,3,FALSE)</f>
        <v>00:33:10,82</v>
      </c>
      <c r="K22" s="31">
        <f t="shared" si="0"/>
        <v>3.1958249858735294E-3</v>
      </c>
      <c r="L22" s="31">
        <f t="shared" si="2"/>
        <v>4.3400462962962967E-3</v>
      </c>
      <c r="M22" s="20"/>
      <c r="N22" s="3"/>
      <c r="O22" s="3"/>
      <c r="P22" s="3"/>
      <c r="Q22" s="3"/>
      <c r="R22" s="3"/>
      <c r="S22" s="3"/>
      <c r="T22" s="3"/>
      <c r="U22" s="3"/>
      <c r="V22" s="3"/>
      <c r="W22" s="25">
        <f t="shared" si="1"/>
        <v>0</v>
      </c>
      <c r="Y22"/>
    </row>
    <row r="23" spans="1:25">
      <c r="A23" s="20">
        <v>107</v>
      </c>
      <c r="B23" s="43">
        <v>20</v>
      </c>
      <c r="C23" s="46">
        <v>9</v>
      </c>
      <c r="D23" s="5" t="str">
        <f>VLOOKUP(A23,'02.kolo prezentácia'!$A$2:$G$113,2,FALSE)</f>
        <v>Jakub</v>
      </c>
      <c r="E23" s="5" t="str">
        <f>VLOOKUP(A23,'02.kolo prezentácia'!$A$2:$G$113,3,FALSE)</f>
        <v>Vrana</v>
      </c>
      <c r="F23" s="6" t="str">
        <f>CONCATENATE('02.kolo výsledky '!$D23," ",'02.kolo výsledky '!$E23)</f>
        <v>Jakub Vrana</v>
      </c>
      <c r="G23" s="6" t="str">
        <f>VLOOKUP(A23,'02.kolo prezentácia'!$A$2:$G$113,4,FALSE)</f>
        <v xml:space="preserve">GEKON sport </v>
      </c>
      <c r="H23" s="29">
        <f>VLOOKUP(A23,'02.kolo prezentácia'!$A$2:$G$113,5,FALSE)</f>
        <v>1984</v>
      </c>
      <c r="I23" s="30" t="str">
        <f>VLOOKUP(A23,'02.kolo prezentácia'!$A$2:$G$113,7,FALSE)</f>
        <v>Muži B</v>
      </c>
      <c r="J23" s="31" t="str">
        <f>VLOOKUP('02.kolo výsledky '!$A23,'02.kolo stopky'!A:C,3,FALSE)</f>
        <v>00:33:30,21</v>
      </c>
      <c r="K23" s="31">
        <f t="shared" si="0"/>
        <v>3.2269513792572047E-3</v>
      </c>
      <c r="L23" s="31">
        <f t="shared" si="2"/>
        <v>4.5644675925925957E-3</v>
      </c>
      <c r="M23" s="20"/>
      <c r="N23" s="3"/>
      <c r="O23" s="3"/>
      <c r="P23" s="3"/>
      <c r="Q23" s="3"/>
      <c r="R23" s="3"/>
      <c r="S23" s="3"/>
      <c r="T23" s="3"/>
      <c r="U23" s="3"/>
      <c r="V23" s="3"/>
      <c r="W23" s="25">
        <f t="shared" si="1"/>
        <v>0</v>
      </c>
      <c r="Y23"/>
    </row>
    <row r="24" spans="1:25">
      <c r="A24" s="20">
        <v>84</v>
      </c>
      <c r="B24" s="43">
        <v>21</v>
      </c>
      <c r="C24" s="53">
        <v>1</v>
      </c>
      <c r="D24" s="5" t="str">
        <f>VLOOKUP(A24,'02.kolo prezentácia'!$A$2:$G$113,2,FALSE)</f>
        <v>Filip</v>
      </c>
      <c r="E24" s="5" t="str">
        <f>VLOOKUP(A24,'02.kolo prezentácia'!$A$2:$G$113,3,FALSE)</f>
        <v>Strieženec</v>
      </c>
      <c r="F24" s="6" t="str">
        <f>CONCATENATE('02.kolo výsledky '!$D24," ",'02.kolo výsledky '!$E24)</f>
        <v>Filip Strieženec</v>
      </c>
      <c r="G24" s="6" t="str">
        <f>VLOOKUP(A24,'02.kolo prezentácia'!$A$2:$G$113,4,FALSE)</f>
        <v>Adamovské Kochanovce</v>
      </c>
      <c r="H24" s="29">
        <f>VLOOKUP(A24,'02.kolo prezentácia'!$A$2:$G$113,5,FALSE)</f>
        <v>1998</v>
      </c>
      <c r="I24" s="30" t="str">
        <f>VLOOKUP(A24,'02.kolo prezentácia'!$A$2:$G$113,7,FALSE)</f>
        <v>Muži A</v>
      </c>
      <c r="J24" s="31" t="str">
        <f>VLOOKUP('02.kolo výsledky '!$A24,'02.kolo stopky'!A:C,3,FALSE)</f>
        <v>00:34:10,39</v>
      </c>
      <c r="K24" s="31">
        <f t="shared" si="0"/>
        <v>3.2914515590486463E-3</v>
      </c>
      <c r="L24" s="31">
        <f t="shared" si="2"/>
        <v>5.0295138888888889E-3</v>
      </c>
      <c r="M24" s="20"/>
      <c r="N24" s="3"/>
      <c r="O24" s="3"/>
      <c r="P24" s="3"/>
      <c r="Q24" s="3"/>
      <c r="R24" s="3"/>
      <c r="S24" s="3"/>
      <c r="T24" s="3"/>
      <c r="U24" s="3"/>
      <c r="V24" s="3"/>
      <c r="W24" s="25">
        <f t="shared" si="1"/>
        <v>0</v>
      </c>
      <c r="Y24"/>
    </row>
    <row r="25" spans="1:25">
      <c r="A25" s="20">
        <v>34</v>
      </c>
      <c r="B25" s="43">
        <v>22</v>
      </c>
      <c r="C25" s="46">
        <v>10</v>
      </c>
      <c r="D25" s="5" t="str">
        <f>VLOOKUP(A25,'02.kolo prezentácia'!$A$2:$G$113,2,FALSE)</f>
        <v>Martin</v>
      </c>
      <c r="E25" s="5" t="str">
        <f>VLOOKUP(A25,'02.kolo prezentácia'!$A$2:$G$113,3,FALSE)</f>
        <v>Kocaj</v>
      </c>
      <c r="F25" s="6" t="str">
        <f>CONCATENATE('02.kolo výsledky '!$D25," ",'02.kolo výsledky '!$E25)</f>
        <v>Martin Kocaj</v>
      </c>
      <c r="G25" s="6" t="str">
        <f>VLOOKUP(A25,'02.kolo prezentácia'!$A$2:$G$113,4,FALSE)</f>
        <v>Trenčín</v>
      </c>
      <c r="H25" s="29">
        <f>VLOOKUP(A25,'02.kolo prezentácia'!$A$2:$G$113,5,FALSE)</f>
        <v>1987</v>
      </c>
      <c r="I25" s="30" t="str">
        <f>VLOOKUP(A25,'02.kolo prezentácia'!$A$2:$G$113,7,FALSE)</f>
        <v>Muži B</v>
      </c>
      <c r="J25" s="31" t="str">
        <f>VLOOKUP('02.kolo výsledky '!$A25,'02.kolo stopky'!A:C,3,FALSE)</f>
        <v>00:34:19,07</v>
      </c>
      <c r="K25" s="31">
        <f t="shared" si="0"/>
        <v>3.3053853957980169E-3</v>
      </c>
      <c r="L25" s="31">
        <f t="shared" si="2"/>
        <v>5.1299768518518508E-3</v>
      </c>
      <c r="M25" s="20"/>
      <c r="N25" s="3"/>
      <c r="O25" s="3"/>
      <c r="P25" s="3"/>
      <c r="Q25" s="3"/>
      <c r="R25" s="3"/>
      <c r="S25" s="3"/>
      <c r="T25" s="3"/>
      <c r="U25" s="3"/>
      <c r="V25" s="3"/>
      <c r="W25" s="25">
        <f t="shared" si="1"/>
        <v>0</v>
      </c>
      <c r="Y25"/>
    </row>
    <row r="26" spans="1:25">
      <c r="A26" s="20">
        <v>93</v>
      </c>
      <c r="B26" s="43">
        <v>23</v>
      </c>
      <c r="C26" s="46">
        <v>7</v>
      </c>
      <c r="D26" s="5" t="str">
        <f>VLOOKUP(A26,'02.kolo prezentácia'!$A$2:$G$113,2,FALSE)</f>
        <v>Juraj</v>
      </c>
      <c r="E26" s="5" t="str">
        <f>VLOOKUP(A26,'02.kolo prezentácia'!$A$2:$G$113,3,FALSE)</f>
        <v>Schiller</v>
      </c>
      <c r="F26" s="6" t="str">
        <f>CONCATENATE('02.kolo výsledky '!$D26," ",'02.kolo výsledky '!$E26)</f>
        <v>Juraj Schiller</v>
      </c>
      <c r="G26" s="6" t="str">
        <f>VLOOKUP(A26,'02.kolo prezentácia'!$A$2:$G$113,4,FALSE)</f>
        <v>Nová Dubnica</v>
      </c>
      <c r="H26" s="29">
        <f>VLOOKUP(A26,'02.kolo prezentácia'!$A$2:$G$113,5,FALSE)</f>
        <v>1977</v>
      </c>
      <c r="I26" s="30" t="str">
        <f>VLOOKUP(A26,'02.kolo prezentácia'!$A$2:$G$113,7,FALSE)</f>
        <v>Muži C</v>
      </c>
      <c r="J26" s="31" t="str">
        <f>VLOOKUP('02.kolo výsledky '!$A26,'02.kolo stopky'!A:C,3,FALSE)</f>
        <v>00:34:21,40</v>
      </c>
      <c r="K26" s="31">
        <f t="shared" si="0"/>
        <v>3.3091256999023991E-3</v>
      </c>
      <c r="L26" s="31">
        <f t="shared" si="2"/>
        <v>5.1569444444444466E-3</v>
      </c>
      <c r="M26" s="20"/>
      <c r="N26" s="40"/>
      <c r="O26" s="40"/>
      <c r="P26" s="40"/>
      <c r="Q26" s="40"/>
      <c r="R26" s="40"/>
      <c r="S26" s="40"/>
      <c r="T26" s="40"/>
      <c r="U26" s="40"/>
      <c r="V26" s="40"/>
      <c r="W26" s="25">
        <f t="shared" si="1"/>
        <v>0</v>
      </c>
      <c r="Y26"/>
    </row>
    <row r="27" spans="1:25">
      <c r="A27" s="20">
        <v>45</v>
      </c>
      <c r="B27" s="43">
        <v>24</v>
      </c>
      <c r="C27" s="53">
        <v>2</v>
      </c>
      <c r="D27" s="5" t="str">
        <f>VLOOKUP(A27,'02.kolo prezentácia'!$A$2:$G$113,2,FALSE)</f>
        <v>Jakub</v>
      </c>
      <c r="E27" s="5" t="str">
        <f>VLOOKUP(A27,'02.kolo prezentácia'!$A$2:$G$113,3,FALSE)</f>
        <v>Melo</v>
      </c>
      <c r="F27" s="6" t="str">
        <f>CONCATENATE('02.kolo výsledky '!$D27," ",'02.kolo výsledky '!$E27)</f>
        <v>Jakub Melo</v>
      </c>
      <c r="G27" s="6" t="str">
        <f>VLOOKUP(A27,'02.kolo prezentácia'!$A$2:$G$113,4,FALSE)</f>
        <v>Trenčín</v>
      </c>
      <c r="H27" s="29">
        <f>VLOOKUP(A27,'02.kolo prezentácia'!$A$2:$G$113,5,FALSE)</f>
        <v>1988</v>
      </c>
      <c r="I27" s="30" t="str">
        <f>VLOOKUP(A27,'02.kolo prezentácia'!$A$2:$G$113,7,FALSE)</f>
        <v>Muži A</v>
      </c>
      <c r="J27" s="31" t="str">
        <f>VLOOKUP('02.kolo výsledky '!$A27,'02.kolo stopky'!A:C,3,FALSE)</f>
        <v>00:34:23,48</v>
      </c>
      <c r="K27" s="31">
        <f t="shared" si="0"/>
        <v>3.3124646838239074E-3</v>
      </c>
      <c r="L27" s="31">
        <f t="shared" si="2"/>
        <v>5.1810185185185223E-3</v>
      </c>
      <c r="M27" s="20"/>
      <c r="N27" s="3"/>
      <c r="O27" s="3"/>
      <c r="P27" s="3"/>
      <c r="Q27" s="3"/>
      <c r="R27" s="3"/>
      <c r="S27" s="3"/>
      <c r="T27" s="3"/>
      <c r="U27" s="3"/>
      <c r="V27" s="3"/>
      <c r="W27" s="25">
        <f t="shared" si="1"/>
        <v>0</v>
      </c>
      <c r="Y27"/>
    </row>
    <row r="28" spans="1:25">
      <c r="A28" s="20">
        <v>43</v>
      </c>
      <c r="B28" s="43">
        <v>25</v>
      </c>
      <c r="C28" s="53">
        <v>2</v>
      </c>
      <c r="D28" s="5" t="str">
        <f>VLOOKUP(A28,'02.kolo prezentácia'!$A$2:$G$113,2,FALSE)</f>
        <v>Miroslav</v>
      </c>
      <c r="E28" s="5" t="str">
        <f>VLOOKUP(A28,'02.kolo prezentácia'!$A$2:$G$113,3,FALSE)</f>
        <v>Kováč</v>
      </c>
      <c r="F28" s="6" t="str">
        <f>CONCATENATE('02.kolo výsledky '!$D28," ",'02.kolo výsledky '!$E28)</f>
        <v>Miroslav Kováč</v>
      </c>
      <c r="G28" s="6" t="str">
        <f>VLOOKUP(A28,'02.kolo prezentácia'!$A$2:$G$113,4,FALSE)</f>
        <v>Trenčín</v>
      </c>
      <c r="H28" s="29">
        <f>VLOOKUP(A28,'02.kolo prezentácia'!$A$2:$G$113,5,FALSE)</f>
        <v>1952</v>
      </c>
      <c r="I28" s="30" t="str">
        <f>VLOOKUP(A28,'02.kolo prezentácia'!$A$2:$G$113,7,FALSE)</f>
        <v>Muži E</v>
      </c>
      <c r="J28" s="31" t="str">
        <f>VLOOKUP('02.kolo výsledky '!$A28,'02.kolo stopky'!A:C,3,FALSE)</f>
        <v>00:34:28,48</v>
      </c>
      <c r="K28" s="31">
        <f t="shared" si="0"/>
        <v>3.3204910874813785E-3</v>
      </c>
      <c r="L28" s="31">
        <f t="shared" si="2"/>
        <v>5.2388888888888867E-3</v>
      </c>
      <c r="M28" s="20"/>
      <c r="N28" s="3"/>
      <c r="O28" s="3"/>
      <c r="P28" s="3"/>
      <c r="Q28" s="3"/>
      <c r="R28" s="3"/>
      <c r="S28" s="3"/>
      <c r="T28" s="3"/>
      <c r="U28" s="3"/>
      <c r="V28" s="3"/>
      <c r="W28" s="25">
        <f t="shared" si="1"/>
        <v>0</v>
      </c>
      <c r="Y28"/>
    </row>
    <row r="29" spans="1:25">
      <c r="A29" s="20">
        <v>7</v>
      </c>
      <c r="B29" s="43">
        <v>26</v>
      </c>
      <c r="C29" s="46">
        <v>8</v>
      </c>
      <c r="D29" s="5" t="str">
        <f>VLOOKUP(A29,'02.kolo prezentácia'!$A$2:$G$113,2,FALSE)</f>
        <v>Ján</v>
      </c>
      <c r="E29" s="5" t="str">
        <f>VLOOKUP(A29,'02.kolo prezentácia'!$A$2:$G$113,3,FALSE)</f>
        <v>Veselý</v>
      </c>
      <c r="F29" s="6" t="str">
        <f>CONCATENATE('02.kolo výsledky '!$D29," ",'02.kolo výsledky '!$E29)</f>
        <v>Ján Veselý</v>
      </c>
      <c r="G29" s="6" t="str">
        <f>VLOOKUP(A29,'02.kolo prezentácia'!$A$2:$G$113,4,FALSE)</f>
        <v>Nové mesto nad Váhom</v>
      </c>
      <c r="H29" s="29">
        <f>VLOOKUP(A29,'02.kolo prezentácia'!$A$2:$G$113,5,FALSE)</f>
        <v>1971</v>
      </c>
      <c r="I29" s="30" t="str">
        <f>VLOOKUP(A29,'02.kolo prezentácia'!$A$2:$G$113,7,FALSE)</f>
        <v>Muži C</v>
      </c>
      <c r="J29" s="31" t="str">
        <f>VLOOKUP('02.kolo výsledky '!$A29,'02.kolo stopky'!A:C,3,FALSE)</f>
        <v>00:34:32,29</v>
      </c>
      <c r="K29" s="31">
        <f t="shared" si="0"/>
        <v>3.3266072070683725E-3</v>
      </c>
      <c r="L29" s="31">
        <f t="shared" si="2"/>
        <v>5.2829861111111133E-3</v>
      </c>
      <c r="M29" s="20"/>
      <c r="N29" s="3"/>
      <c r="O29" s="3"/>
      <c r="P29" s="3"/>
      <c r="Q29" s="3"/>
      <c r="R29" s="3"/>
      <c r="S29" s="3"/>
      <c r="T29" s="3"/>
      <c r="U29" s="3"/>
      <c r="V29" s="3"/>
      <c r="W29" s="25">
        <f t="shared" si="1"/>
        <v>0</v>
      </c>
      <c r="Y29"/>
    </row>
    <row r="30" spans="1:25">
      <c r="A30" s="20">
        <v>114</v>
      </c>
      <c r="B30" s="43">
        <v>27</v>
      </c>
      <c r="C30" s="46">
        <v>11</v>
      </c>
      <c r="D30" s="5" t="str">
        <f>VLOOKUP(A30,'02.kolo prezentácia'!$A$2:$G$113,2,FALSE)</f>
        <v>Igor</v>
      </c>
      <c r="E30" s="5" t="str">
        <f>VLOOKUP(A30,'02.kolo prezentácia'!$A$2:$G$113,3,FALSE)</f>
        <v>Meško</v>
      </c>
      <c r="F30" s="6" t="str">
        <f>CONCATENATE('02.kolo výsledky '!$D30," ",'02.kolo výsledky '!$E30)</f>
        <v>Igor Meško</v>
      </c>
      <c r="G30" s="6" t="str">
        <f>VLOOKUP(A30,'02.kolo prezentácia'!$A$2:$G$113,4,FALSE)</f>
        <v>Trenčín</v>
      </c>
      <c r="H30" s="29">
        <f>VLOOKUP(A30,'02.kolo prezentácia'!$A$2:$G$113,5,FALSE)</f>
        <v>1986</v>
      </c>
      <c r="I30" s="30" t="str">
        <f>VLOOKUP(A30,'02.kolo prezentácia'!$A$2:$G$113,7,FALSE)</f>
        <v>Muži B</v>
      </c>
      <c r="J30" s="31" t="str">
        <f>VLOOKUP('02.kolo výsledky '!$A30,'02.kolo stopky'!A:C,3,FALSE)</f>
        <v>00:34:33,48</v>
      </c>
      <c r="K30" s="31">
        <f t="shared" si="0"/>
        <v>3.3285174911388501E-3</v>
      </c>
      <c r="L30" s="31">
        <f t="shared" si="2"/>
        <v>5.296759259259258E-3</v>
      </c>
      <c r="M30" s="20"/>
      <c r="N30" s="3"/>
      <c r="O30" s="3"/>
      <c r="P30" s="3"/>
      <c r="Q30" s="3"/>
      <c r="R30" s="3"/>
      <c r="S30" s="3"/>
      <c r="T30" s="3"/>
      <c r="U30" s="3"/>
      <c r="V30" s="3"/>
      <c r="W30" s="25">
        <f t="shared" si="1"/>
        <v>0</v>
      </c>
      <c r="Y30"/>
    </row>
    <row r="31" spans="1:25">
      <c r="A31" s="20">
        <v>63</v>
      </c>
      <c r="B31" s="43">
        <v>28</v>
      </c>
      <c r="C31" s="46">
        <v>9</v>
      </c>
      <c r="D31" s="5" t="str">
        <f>VLOOKUP(A31,'02.kolo prezentácia'!$A$2:$G$113,2,FALSE)</f>
        <v>Lubomír</v>
      </c>
      <c r="E31" s="5" t="str">
        <f>VLOOKUP(A31,'02.kolo prezentácia'!$A$2:$G$113,3,FALSE)</f>
        <v>NUNHARDT</v>
      </c>
      <c r="F31" s="6" t="str">
        <f>CONCATENATE('02.kolo výsledky '!$D31," ",'02.kolo výsledky '!$E31)</f>
        <v>Lubomír NUNHARDT</v>
      </c>
      <c r="G31" s="6" t="str">
        <f>VLOOKUP(A31,'02.kolo prezentácia'!$A$2:$G$113,4,FALSE)</f>
        <v>TRENCIN</v>
      </c>
      <c r="H31" s="29">
        <f>VLOOKUP(A31,'02.kolo prezentácia'!$A$2:$G$113,5,FALSE)</f>
        <v>1973</v>
      </c>
      <c r="I31" s="30" t="str">
        <f>VLOOKUP(A31,'02.kolo prezentácia'!$A$2:$G$113,7,FALSE)</f>
        <v>Muži C</v>
      </c>
      <c r="J31" s="31" t="str">
        <f>VLOOKUP('02.kolo výsledky '!$A31,'02.kolo stopky'!A:C,3,FALSE)</f>
        <v>00:34:37,41</v>
      </c>
      <c r="K31" s="31">
        <f t="shared" si="0"/>
        <v>3.3348262444136234E-3</v>
      </c>
      <c r="L31" s="31">
        <f t="shared" si="2"/>
        <v>5.3422453703703722E-3</v>
      </c>
      <c r="M31" s="20"/>
      <c r="N31" s="3"/>
      <c r="O31" s="3"/>
      <c r="P31" s="3"/>
      <c r="Q31" s="3"/>
      <c r="R31" s="3"/>
      <c r="S31" s="3"/>
      <c r="T31" s="3"/>
      <c r="U31" s="3"/>
      <c r="V31" s="3"/>
      <c r="W31" s="25">
        <f t="shared" si="1"/>
        <v>0</v>
      </c>
      <c r="Y31"/>
    </row>
    <row r="32" spans="1:25">
      <c r="A32" s="20">
        <v>127</v>
      </c>
      <c r="B32" s="43">
        <v>29</v>
      </c>
      <c r="C32" s="46">
        <v>10</v>
      </c>
      <c r="D32" s="5" t="str">
        <f>VLOOKUP(A32,'02.kolo prezentácia'!$A$2:$G$113,2,FALSE)</f>
        <v>Ondřej</v>
      </c>
      <c r="E32" s="5" t="str">
        <f>VLOOKUP(A32,'02.kolo prezentácia'!$A$2:$G$113,3,FALSE)</f>
        <v>Tluka</v>
      </c>
      <c r="F32" s="6" t="str">
        <f>CONCATENATE('02.kolo výsledky '!$D32," ",'02.kolo výsledky '!$E32)</f>
        <v>Ondřej Tluka</v>
      </c>
      <c r="G32" s="6" t="str">
        <f>VLOOKUP(A32,'02.kolo prezentácia'!$A$2:$G$113,4,FALSE)</f>
        <v>Trenčín</v>
      </c>
      <c r="H32" s="29">
        <f>VLOOKUP(A32,'02.kolo prezentácia'!$A$2:$G$113,5,FALSE)</f>
        <v>1976</v>
      </c>
      <c r="I32" s="30" t="str">
        <f>VLOOKUP(A32,'02.kolo prezentácia'!$A$2:$G$113,7,FALSE)</f>
        <v>Muži C</v>
      </c>
      <c r="J32" s="31" t="str">
        <f>VLOOKUP('02.kolo výsledky '!$A32,'02.kolo stopky'!A:C,3,FALSE)</f>
        <v>00:34:37,73</v>
      </c>
      <c r="K32" s="31">
        <f t="shared" si="0"/>
        <v>3.3353399342477014E-3</v>
      </c>
      <c r="L32" s="31">
        <f t="shared" si="2"/>
        <v>5.3459490740740759E-3</v>
      </c>
      <c r="M32" s="20"/>
      <c r="N32" s="3"/>
      <c r="O32" s="3"/>
      <c r="P32" s="3"/>
      <c r="Q32" s="3"/>
      <c r="R32" s="3"/>
      <c r="S32" s="3"/>
      <c r="T32" s="3"/>
      <c r="U32" s="3"/>
      <c r="V32" s="3"/>
      <c r="W32" s="25">
        <f t="shared" si="1"/>
        <v>0</v>
      </c>
      <c r="Y32"/>
    </row>
    <row r="33" spans="1:25">
      <c r="A33" s="20">
        <v>53</v>
      </c>
      <c r="B33" s="43">
        <v>30</v>
      </c>
      <c r="C33" s="46">
        <v>4</v>
      </c>
      <c r="D33" s="6" t="str">
        <f>VLOOKUP(A33,'02.kolo prezentácia'!$A$2:$G$113,2,FALSE)</f>
        <v>Anton</v>
      </c>
      <c r="E33" s="6" t="str">
        <f>VLOOKUP(A33,'02.kolo prezentácia'!$A$2:$G$113,3,FALSE)</f>
        <v>Blaško</v>
      </c>
      <c r="F33" s="6" t="str">
        <f>CONCATENATE('02.kolo výsledky '!$D33," ",'02.kolo výsledky '!$E33)</f>
        <v>Anton Blaško</v>
      </c>
      <c r="G33" s="6" t="str">
        <f>VLOOKUP(A33,'02.kolo prezentácia'!$A$2:$G$113,4,FALSE)</f>
        <v>Dubnica n/v</v>
      </c>
      <c r="H33" s="29">
        <f>VLOOKUP(A33,'02.kolo prezentácia'!$A$2:$G$113,5,FALSE)</f>
        <v>1965</v>
      </c>
      <c r="I33" s="30" t="str">
        <f>VLOOKUP(A33,'02.kolo prezentácia'!$A$2:$G$113,7,FALSE)</f>
        <v>Muži D</v>
      </c>
      <c r="J33" s="31" t="str">
        <f>VLOOKUP('02.kolo výsledky '!$A33,'02.kolo stopky'!A:C,3,FALSE)</f>
        <v>00:34:49,79</v>
      </c>
      <c r="K33" s="31">
        <f t="shared" si="0"/>
        <v>3.3546996198695229E-3</v>
      </c>
      <c r="L33" s="31">
        <f t="shared" si="2"/>
        <v>5.4855324074074077E-3</v>
      </c>
      <c r="M33" s="20"/>
      <c r="N33" s="3"/>
      <c r="O33" s="3"/>
      <c r="P33" s="3"/>
      <c r="Q33" s="3"/>
      <c r="R33" s="3"/>
      <c r="S33" s="3"/>
      <c r="T33" s="3"/>
      <c r="U33" s="3"/>
      <c r="V33" s="3"/>
      <c r="W33" s="25">
        <f t="shared" si="1"/>
        <v>0</v>
      </c>
      <c r="Y33"/>
    </row>
    <row r="34" spans="1:25">
      <c r="A34" s="20">
        <v>102</v>
      </c>
      <c r="B34" s="43">
        <v>31</v>
      </c>
      <c r="C34" s="53">
        <v>3</v>
      </c>
      <c r="D34" s="5" t="str">
        <f>VLOOKUP(A34,'02.kolo prezentácia'!$A$2:$G$113,2,FALSE)</f>
        <v>Damián</v>
      </c>
      <c r="E34" s="5" t="str">
        <f>VLOOKUP(A34,'02.kolo prezentácia'!$A$2:$G$113,3,FALSE)</f>
        <v>Melo</v>
      </c>
      <c r="F34" s="6" t="str">
        <f>CONCATENATE('02.kolo výsledky '!$D34," ",'02.kolo výsledky '!$E34)</f>
        <v>Damián Melo</v>
      </c>
      <c r="G34" s="6" t="str">
        <f>VLOOKUP(A34,'02.kolo prezentácia'!$A$2:$G$113,4,FALSE)</f>
        <v>Nová Dubnica</v>
      </c>
      <c r="H34" s="29">
        <f>VLOOKUP(A34,'02.kolo prezentácia'!$A$2:$G$113,5,FALSE)</f>
        <v>1988</v>
      </c>
      <c r="I34" s="30" t="str">
        <f>VLOOKUP(A34,'02.kolo prezentácia'!$A$2:$G$113,7,FALSE)</f>
        <v>Muži A</v>
      </c>
      <c r="J34" s="31" t="str">
        <f>VLOOKUP('02.kolo výsledky '!$A34,'02.kolo stopky'!A:C,3,FALSE)</f>
        <v>00:34:59,80</v>
      </c>
      <c r="K34" s="31">
        <f t="shared" si="0"/>
        <v>3.3707684799917808E-3</v>
      </c>
      <c r="L34" s="31">
        <f t="shared" si="2"/>
        <v>5.6013888888888884E-3</v>
      </c>
      <c r="M34" s="20"/>
      <c r="N34" s="3"/>
      <c r="O34" s="3"/>
      <c r="P34" s="3"/>
      <c r="Q34" s="3"/>
      <c r="R34" s="3"/>
      <c r="S34" s="3"/>
      <c r="T34" s="3"/>
      <c r="U34" s="3"/>
      <c r="V34" s="3"/>
      <c r="W34" s="25">
        <f t="shared" si="1"/>
        <v>0</v>
      </c>
      <c r="Y34"/>
    </row>
    <row r="35" spans="1:25">
      <c r="A35" s="20">
        <v>50</v>
      </c>
      <c r="B35" s="43">
        <v>32</v>
      </c>
      <c r="C35" s="46">
        <v>11</v>
      </c>
      <c r="D35" s="5" t="str">
        <f>VLOOKUP(A35,'02.kolo prezentácia'!$A$2:$G$113,2,FALSE)</f>
        <v>Andrej</v>
      </c>
      <c r="E35" s="5" t="str">
        <f>VLOOKUP(A35,'02.kolo prezentácia'!$A$2:$G$113,3,FALSE)</f>
        <v>Hricko</v>
      </c>
      <c r="F35" s="6" t="str">
        <f>CONCATENATE('02.kolo výsledky '!$D35," ",'02.kolo výsledky '!$E35)</f>
        <v>Andrej Hricko</v>
      </c>
      <c r="G35" s="6" t="str">
        <f>VLOOKUP(A35,'02.kolo prezentácia'!$A$2:$G$113,4,FALSE)</f>
        <v>Polar Alpin Trenčín</v>
      </c>
      <c r="H35" s="29">
        <f>VLOOKUP(A35,'02.kolo prezentácia'!$A$2:$G$113,5,FALSE)</f>
        <v>1971</v>
      </c>
      <c r="I35" s="30" t="str">
        <f>VLOOKUP(A35,'02.kolo prezentácia'!$A$2:$G$113,7,FALSE)</f>
        <v>Muži C</v>
      </c>
      <c r="J35" s="31" t="str">
        <f>VLOOKUP('02.kolo výsledky '!$A35,'02.kolo stopky'!A:C,3,FALSE)</f>
        <v>00:35:11,49</v>
      </c>
      <c r="K35" s="31">
        <f t="shared" si="0"/>
        <v>3.3895342117429492E-3</v>
      </c>
      <c r="L35" s="31">
        <f t="shared" si="2"/>
        <v>5.7366898148148125E-3</v>
      </c>
      <c r="M35" s="20"/>
      <c r="N35" s="3"/>
      <c r="O35" s="3"/>
      <c r="P35" s="3"/>
      <c r="Q35" s="3"/>
      <c r="R35" s="3"/>
      <c r="S35" s="3"/>
      <c r="T35" s="3"/>
      <c r="U35" s="3"/>
      <c r="V35" s="3"/>
      <c r="W35" s="25">
        <f t="shared" si="1"/>
        <v>0</v>
      </c>
      <c r="Y35"/>
    </row>
    <row r="36" spans="1:25">
      <c r="A36" s="20">
        <v>75</v>
      </c>
      <c r="B36" s="43">
        <v>33</v>
      </c>
      <c r="C36" s="53">
        <v>3</v>
      </c>
      <c r="D36" s="5" t="str">
        <f>VLOOKUP(A36,'02.kolo prezentácia'!$A$2:$G$113,2,FALSE)</f>
        <v>Juraj</v>
      </c>
      <c r="E36" s="5" t="str">
        <f>VLOOKUP(A36,'02.kolo prezentácia'!$A$2:$G$113,3,FALSE)</f>
        <v>Haninec</v>
      </c>
      <c r="F36" s="6" t="str">
        <f>CONCATENATE('02.kolo výsledky '!$D36," ",'02.kolo výsledky '!$E36)</f>
        <v>Juraj Haninec</v>
      </c>
      <c r="G36" s="6" t="str">
        <f>VLOOKUP(A36,'02.kolo prezentácia'!$A$2:$G$113,4,FALSE)</f>
        <v>Ak Spartak Dubnica nad vahom</v>
      </c>
      <c r="H36" s="29">
        <f>VLOOKUP(A36,'02.kolo prezentácia'!$A$2:$G$113,5,FALSE)</f>
        <v>1957</v>
      </c>
      <c r="I36" s="30" t="str">
        <f>VLOOKUP(A36,'02.kolo prezentácia'!$A$2:$G$113,7,FALSE)</f>
        <v>Muži E</v>
      </c>
      <c r="J36" s="31" t="str">
        <f>VLOOKUP('02.kolo výsledky '!$A36,'02.kolo stopky'!A:C,3,FALSE)</f>
        <v>00:35:13,94</v>
      </c>
      <c r="K36" s="31">
        <f t="shared" ref="K36:K55" si="3">J36/$X$3</f>
        <v>3.3934671495351111E-3</v>
      </c>
      <c r="L36" s="31">
        <f t="shared" si="2"/>
        <v>5.7650462962962994E-3</v>
      </c>
      <c r="M36" s="20"/>
      <c r="N36" s="3"/>
      <c r="O36" s="3"/>
      <c r="P36" s="3"/>
      <c r="Q36" s="3"/>
      <c r="R36" s="3"/>
      <c r="S36" s="3"/>
      <c r="T36" s="3"/>
      <c r="U36" s="3"/>
      <c r="V36" s="3"/>
      <c r="W36" s="25">
        <f t="shared" ref="W36:W53" si="4">SUM(M36:V36)</f>
        <v>0</v>
      </c>
      <c r="Y36"/>
    </row>
    <row r="37" spans="1:25">
      <c r="A37" s="20">
        <v>72</v>
      </c>
      <c r="B37" s="43">
        <v>34</v>
      </c>
      <c r="C37" s="46">
        <v>12</v>
      </c>
      <c r="D37" s="5" t="str">
        <f>VLOOKUP(A37,'02.kolo prezentácia'!$A$2:$G$113,2,FALSE)</f>
        <v>Branislav</v>
      </c>
      <c r="E37" s="5" t="str">
        <f>VLOOKUP(A37,'02.kolo prezentácia'!$A$2:$G$113,3,FALSE)</f>
        <v>Lobotka</v>
      </c>
      <c r="F37" s="6" t="str">
        <f>CONCATENATE('02.kolo výsledky '!$D37," ",'02.kolo výsledky '!$E37)</f>
        <v>Branislav Lobotka</v>
      </c>
      <c r="G37" s="6" t="str">
        <f>VLOOKUP(A37,'02.kolo prezentácia'!$A$2:$G$113,4,FALSE)</f>
        <v>Buď lepší</v>
      </c>
      <c r="H37" s="29">
        <f>VLOOKUP(A37,'02.kolo prezentácia'!$A$2:$G$113,5,FALSE)</f>
        <v>1986</v>
      </c>
      <c r="I37" s="30" t="str">
        <f>VLOOKUP(A37,'02.kolo prezentácia'!$A$2:$G$113,7,FALSE)</f>
        <v>Muži B</v>
      </c>
      <c r="J37" s="31" t="str">
        <f>VLOOKUP('02.kolo výsledky '!$A37,'02.kolo stopky'!A:C,3,FALSE)</f>
        <v>00:35:27,83</v>
      </c>
      <c r="K37" s="31">
        <f t="shared" si="3"/>
        <v>3.4157644988955672E-3</v>
      </c>
      <c r="L37" s="31">
        <f t="shared" si="2"/>
        <v>5.9258101851851867E-3</v>
      </c>
      <c r="M37" s="20"/>
      <c r="N37" s="3"/>
      <c r="O37" s="3"/>
      <c r="P37" s="3"/>
      <c r="Q37" s="3"/>
      <c r="R37" s="3"/>
      <c r="S37" s="3"/>
      <c r="T37" s="3"/>
      <c r="U37" s="3"/>
      <c r="V37" s="3"/>
      <c r="W37" s="25">
        <f t="shared" si="4"/>
        <v>0</v>
      </c>
      <c r="X37" s="2"/>
      <c r="Y37"/>
    </row>
    <row r="38" spans="1:25">
      <c r="A38" s="20">
        <v>118</v>
      </c>
      <c r="B38" s="43">
        <v>35</v>
      </c>
      <c r="C38" s="53">
        <v>1</v>
      </c>
      <c r="D38" s="5" t="str">
        <f>VLOOKUP(A38,'02.kolo prezentácia'!$A$2:$G$113,2,FALSE)</f>
        <v>Anna</v>
      </c>
      <c r="E38" s="5" t="str">
        <f>VLOOKUP(A38,'02.kolo prezentácia'!$A$2:$G$113,3,FALSE)</f>
        <v>Štítiková</v>
      </c>
      <c r="F38" s="6" t="str">
        <f>CONCATENATE('02.kolo výsledky '!$D38," ",'02.kolo výsledky '!$E38)</f>
        <v>Anna Štítiková</v>
      </c>
      <c r="G38" s="6" t="str">
        <f>VLOOKUP(A38,'02.kolo prezentácia'!$A$2:$G$113,4,FALSE)</f>
        <v>ĎURIKAM Team / Trenčín</v>
      </c>
      <c r="H38" s="29">
        <f>VLOOKUP(A38,'02.kolo prezentácia'!$A$2:$G$113,5,FALSE)</f>
        <v>1985</v>
      </c>
      <c r="I38" s="30" t="str">
        <f>VLOOKUP(A38,'02.kolo prezentácia'!$A$2:$G$113,7,FALSE)</f>
        <v>Ženy A</v>
      </c>
      <c r="J38" s="31" t="str">
        <f>VLOOKUP('02.kolo výsledky '!$A38,'02.kolo stopky'!A:C,3,FALSE)</f>
        <v>00:35:28,72</v>
      </c>
      <c r="K38" s="31">
        <f t="shared" si="3"/>
        <v>3.4171931987465967E-3</v>
      </c>
      <c r="L38" s="31">
        <f t="shared" si="2"/>
        <v>5.9361111111111108E-3</v>
      </c>
      <c r="M38" s="20"/>
      <c r="N38" s="3"/>
      <c r="O38" s="3"/>
      <c r="P38" s="3"/>
      <c r="Q38" s="3"/>
      <c r="R38" s="3"/>
      <c r="S38" s="3"/>
      <c r="T38" s="3"/>
      <c r="U38" s="3"/>
      <c r="V38" s="3"/>
      <c r="W38" s="25">
        <f t="shared" si="4"/>
        <v>0</v>
      </c>
      <c r="X38" s="2"/>
      <c r="Y38"/>
    </row>
    <row r="39" spans="1:25">
      <c r="A39" s="20">
        <v>122</v>
      </c>
      <c r="B39" s="43">
        <v>36</v>
      </c>
      <c r="C39" s="43">
        <v>4</v>
      </c>
      <c r="D39" s="5" t="str">
        <f>VLOOKUP(A39,'02.kolo prezentácia'!$A$2:$G$113,2,FALSE)</f>
        <v>Matúš</v>
      </c>
      <c r="E39" s="5" t="str">
        <f>VLOOKUP(A39,'02.kolo prezentácia'!$A$2:$G$113,3,FALSE)</f>
        <v>Varačka</v>
      </c>
      <c r="F39" s="6" t="str">
        <f>CONCATENATE('02.kolo výsledky '!$D39," ",'02.kolo výsledky '!$E39)</f>
        <v>Matúš Varačka</v>
      </c>
      <c r="G39" s="6" t="str">
        <f>VLOOKUP(A39,'02.kolo prezentácia'!$A$2:$G$113,4,FALSE)</f>
        <v>Beckov</v>
      </c>
      <c r="H39" s="29">
        <f>VLOOKUP(A39,'02.kolo prezentácia'!$A$2:$G$113,5,FALSE)</f>
        <v>1988</v>
      </c>
      <c r="I39" s="30" t="str">
        <f>VLOOKUP(A39,'02.kolo prezentácia'!$A$2:$G$113,7,FALSE)</f>
        <v>Muži A</v>
      </c>
      <c r="J39" s="31" t="str">
        <f>VLOOKUP('02.kolo výsledky '!$A39,'02.kolo stopky'!A:C,3,FALSE)</f>
        <v>00:35:35,80</v>
      </c>
      <c r="K39" s="31">
        <f t="shared" si="3"/>
        <v>3.4285585863255757E-3</v>
      </c>
      <c r="L39" s="31">
        <f t="shared" si="2"/>
        <v>6.0180555555555508E-3</v>
      </c>
      <c r="M39" s="20"/>
      <c r="N39" s="3"/>
      <c r="O39" s="3"/>
      <c r="P39" s="3"/>
      <c r="Q39" s="3"/>
      <c r="R39" s="3"/>
      <c r="S39" s="3"/>
      <c r="T39" s="3"/>
      <c r="U39" s="3"/>
      <c r="V39" s="3"/>
      <c r="W39" s="25">
        <f t="shared" si="4"/>
        <v>0</v>
      </c>
      <c r="Y39"/>
    </row>
    <row r="40" spans="1:25">
      <c r="A40" s="20">
        <v>10</v>
      </c>
      <c r="B40" s="43">
        <v>37</v>
      </c>
      <c r="C40" s="53">
        <v>2</v>
      </c>
      <c r="D40" s="5" t="str">
        <f>VLOOKUP(A40,'02.kolo prezentácia'!$A$2:$G$113,2,FALSE)</f>
        <v>Jitka</v>
      </c>
      <c r="E40" s="5" t="str">
        <f>VLOOKUP(A40,'02.kolo prezentácia'!$A$2:$G$113,3,FALSE)</f>
        <v>HUDÁKOVÁ</v>
      </c>
      <c r="F40" s="6" t="str">
        <f>CONCATENATE('02.kolo výsledky '!$D40," ",'02.kolo výsledky '!$E40)</f>
        <v>Jitka HUDÁKOVÁ</v>
      </c>
      <c r="G40" s="6" t="str">
        <f>VLOOKUP(A40,'02.kolo prezentácia'!$A$2:$G$113,4,FALSE)</f>
        <v>ĎURIKAM Team / Trenčín</v>
      </c>
      <c r="H40" s="29">
        <f>VLOOKUP(A40,'02.kolo prezentácia'!$A$2:$G$113,5,FALSE)</f>
        <v>1971</v>
      </c>
      <c r="I40" s="30" t="str">
        <f>VLOOKUP(A40,'02.kolo prezentácia'!$A$2:$G$113,7,FALSE)</f>
        <v>Ženy B</v>
      </c>
      <c r="J40" s="31" t="str">
        <f>VLOOKUP('02.kolo výsledky '!$A40,'02.kolo stopky'!A:C,3,FALSE)</f>
        <v>00:35:38,02</v>
      </c>
      <c r="K40" s="31">
        <f t="shared" si="3"/>
        <v>3.4321223095494947E-3</v>
      </c>
      <c r="L40" s="31">
        <f t="shared" si="2"/>
        <v>6.043750000000004E-3</v>
      </c>
      <c r="M40" s="20"/>
      <c r="N40" s="3"/>
      <c r="O40" s="3"/>
      <c r="P40" s="3"/>
      <c r="Q40" s="3"/>
      <c r="R40" s="3"/>
      <c r="S40" s="3"/>
      <c r="T40" s="3"/>
      <c r="U40" s="3"/>
      <c r="V40" s="3"/>
      <c r="W40" s="25">
        <f t="shared" si="4"/>
        <v>0</v>
      </c>
      <c r="Y40"/>
    </row>
    <row r="41" spans="1:25">
      <c r="A41" s="20">
        <v>13</v>
      </c>
      <c r="B41" s="43">
        <v>38</v>
      </c>
      <c r="C41" s="46">
        <v>12</v>
      </c>
      <c r="D41" s="5" t="str">
        <f>VLOOKUP(A41,'02.kolo prezentácia'!$A$2:$G$113,2,FALSE)</f>
        <v>Juraj</v>
      </c>
      <c r="E41" s="5" t="str">
        <f>VLOOKUP(A41,'02.kolo prezentácia'!$A$2:$G$113,3,FALSE)</f>
        <v>Hudák</v>
      </c>
      <c r="F41" s="6" t="str">
        <f>CONCATENATE('02.kolo výsledky '!$D41," ",'02.kolo výsledky '!$E41)</f>
        <v>Juraj Hudák</v>
      </c>
      <c r="G41" s="6" t="str">
        <f>VLOOKUP(A41,'02.kolo prezentácia'!$A$2:$G$113,4,FALSE)</f>
        <v>ĎURIKAM Team / Trenčín</v>
      </c>
      <c r="H41" s="29">
        <f>VLOOKUP(A41,'02.kolo prezentácia'!$A$2:$G$113,5,FALSE)</f>
        <v>1973</v>
      </c>
      <c r="I41" s="30" t="str">
        <f>VLOOKUP(A41,'02.kolo prezentácia'!$A$2:$G$113,7,FALSE)</f>
        <v>Muži C</v>
      </c>
      <c r="J41" s="31" t="str">
        <f>VLOOKUP('02.kolo výsledky '!$A41,'02.kolo stopky'!A:C,3,FALSE)</f>
        <v>00:35:38,47</v>
      </c>
      <c r="K41" s="31">
        <f t="shared" si="3"/>
        <v>3.4328446858786664E-3</v>
      </c>
      <c r="L41" s="31">
        <f t="shared" si="2"/>
        <v>6.0489583333333333E-3</v>
      </c>
      <c r="M41" s="20"/>
      <c r="N41" s="3"/>
      <c r="O41" s="3"/>
      <c r="P41" s="3"/>
      <c r="Q41" s="3"/>
      <c r="R41" s="3"/>
      <c r="S41" s="3"/>
      <c r="T41" s="3"/>
      <c r="U41" s="3"/>
      <c r="V41" s="3"/>
      <c r="W41" s="25">
        <f t="shared" si="4"/>
        <v>0</v>
      </c>
      <c r="Y41"/>
    </row>
    <row r="42" spans="1:25">
      <c r="A42" s="20">
        <v>128</v>
      </c>
      <c r="B42" s="43">
        <v>39</v>
      </c>
      <c r="C42" s="46">
        <v>13</v>
      </c>
      <c r="D42" s="5" t="str">
        <f>VLOOKUP(A42,'02.kolo prezentácia'!$A$2:$G$113,2,FALSE)</f>
        <v>Jaroslav</v>
      </c>
      <c r="E42" s="5" t="str">
        <f>VLOOKUP(A42,'02.kolo prezentácia'!$A$2:$G$113,3,FALSE)</f>
        <v>Struhar</v>
      </c>
      <c r="F42" s="6" t="str">
        <f>CONCATENATE('02.kolo výsledky '!$D42," ",'02.kolo výsledky '!$E42)</f>
        <v>Jaroslav Struhar</v>
      </c>
      <c r="G42" s="6" t="str">
        <f>VLOOKUP(A42,'02.kolo prezentácia'!$A$2:$G$113,4,FALSE)</f>
        <v>Trencin</v>
      </c>
      <c r="H42" s="29">
        <f>VLOOKUP(A42,'02.kolo prezentácia'!$A$2:$G$113,5,FALSE)</f>
        <v>1983</v>
      </c>
      <c r="I42" s="30" t="str">
        <f>VLOOKUP(A42,'02.kolo prezentácia'!$A$2:$G$113,7,FALSE)</f>
        <v>Muži B</v>
      </c>
      <c r="J42" s="31" t="str">
        <f>VLOOKUP('02.kolo výsledky '!$A42,'02.kolo stopky'!A:C,3,FALSE)</f>
        <v>00:35:40,66</v>
      </c>
      <c r="K42" s="31">
        <f t="shared" si="3"/>
        <v>3.4363602506806389E-3</v>
      </c>
      <c r="L42" s="31">
        <f t="shared" si="2"/>
        <v>6.074305555555555E-3</v>
      </c>
      <c r="M42" s="20"/>
      <c r="N42" s="3"/>
      <c r="O42" s="3"/>
      <c r="P42" s="3"/>
      <c r="Q42" s="3"/>
      <c r="R42" s="3"/>
      <c r="S42" s="3"/>
      <c r="T42" s="3"/>
      <c r="U42" s="3"/>
      <c r="V42" s="3"/>
      <c r="W42" s="25">
        <f t="shared" si="4"/>
        <v>0</v>
      </c>
      <c r="Y42"/>
    </row>
    <row r="43" spans="1:25">
      <c r="A43" s="20">
        <v>132</v>
      </c>
      <c r="B43" s="43">
        <v>40</v>
      </c>
      <c r="C43" s="46">
        <v>14</v>
      </c>
      <c r="D43" s="5" t="str">
        <f>VLOOKUP(A43,'02.kolo prezentácia'!$A$2:$G$113,2,FALSE)</f>
        <v>Marián</v>
      </c>
      <c r="E43" s="5" t="str">
        <f>VLOOKUP(A43,'02.kolo prezentácia'!$A$2:$G$113,3,FALSE)</f>
        <v>Horník</v>
      </c>
      <c r="F43" s="6" t="str">
        <f>CONCATENATE('02.kolo výsledky '!$D43," ",'02.kolo výsledky '!$E43)</f>
        <v>Marián Horník</v>
      </c>
      <c r="G43" s="6" t="str">
        <f>VLOOKUP(A43,'02.kolo prezentácia'!$A$2:$G$113,4,FALSE)</f>
        <v>Buď lepší</v>
      </c>
      <c r="H43" s="29">
        <f>VLOOKUP(A43,'02.kolo prezentácia'!$A$2:$G$113,5,FALSE)</f>
        <v>1983</v>
      </c>
      <c r="I43" s="30" t="str">
        <f>VLOOKUP(A43,'02.kolo prezentácia'!$A$2:$G$113,7,FALSE)</f>
        <v>Muži B</v>
      </c>
      <c r="J43" s="31" t="str">
        <f>VLOOKUP('02.kolo výsledky '!$A43,'02.kolo stopky'!A:C,3,FALSE)</f>
        <v>00:35:45,49</v>
      </c>
      <c r="K43" s="31">
        <f t="shared" si="3"/>
        <v>3.4441137566137568E-3</v>
      </c>
      <c r="L43" s="31">
        <f t="shared" si="2"/>
        <v>6.1302083333333347E-3</v>
      </c>
      <c r="M43" s="20"/>
      <c r="N43" s="3"/>
      <c r="O43" s="3"/>
      <c r="P43" s="3"/>
      <c r="Q43" s="3"/>
      <c r="R43" s="3"/>
      <c r="S43" s="3"/>
      <c r="T43" s="3"/>
      <c r="U43" s="3"/>
      <c r="V43" s="3"/>
      <c r="W43" s="25">
        <f t="shared" si="4"/>
        <v>0</v>
      </c>
      <c r="Y43"/>
    </row>
    <row r="44" spans="1:25">
      <c r="A44" s="20">
        <v>23</v>
      </c>
      <c r="B44" s="43">
        <v>41</v>
      </c>
      <c r="C44" s="60">
        <v>15</v>
      </c>
      <c r="D44" s="6" t="str">
        <f>VLOOKUP(A44,'02.kolo prezentácia'!$A$2:$G$113,2,FALSE)</f>
        <v>Peter</v>
      </c>
      <c r="E44" s="6" t="str">
        <f>VLOOKUP(A44,'02.kolo prezentácia'!$A$2:$G$113,3,FALSE)</f>
        <v>Marcinát</v>
      </c>
      <c r="F44" s="6" t="str">
        <f>CONCATENATE('02.kolo výsledky '!$D44," ",'02.kolo výsledky '!$E44)</f>
        <v>Peter Marcinát</v>
      </c>
      <c r="G44" s="6" t="str">
        <f>VLOOKUP(A44,'02.kolo prezentácia'!$A$2:$G$113,4,FALSE)</f>
        <v>Trenčín</v>
      </c>
      <c r="H44" s="29">
        <f>VLOOKUP(A44,'02.kolo prezentácia'!$A$2:$G$113,5,FALSE)</f>
        <v>1986</v>
      </c>
      <c r="I44" s="30" t="str">
        <f>VLOOKUP(A44,'02.kolo prezentácia'!$A$2:$G$113,7,FALSE)</f>
        <v>Muži B</v>
      </c>
      <c r="J44" s="31" t="str">
        <f>VLOOKUP('02.kolo výsledky '!$A44,'02.kolo stopky'!A:C,3,FALSE)</f>
        <v>00:35:48,85</v>
      </c>
      <c r="K44" s="31">
        <f t="shared" si="3"/>
        <v>3.4495074998715774E-3</v>
      </c>
      <c r="L44" s="31">
        <f>J44-$Y$3</f>
        <v>6.1690972222222216E-3</v>
      </c>
      <c r="M44" s="20"/>
      <c r="N44" s="3"/>
      <c r="O44" s="3"/>
      <c r="P44" s="3"/>
      <c r="Q44" s="3"/>
      <c r="R44" s="3"/>
      <c r="S44" s="3"/>
      <c r="T44" s="3"/>
      <c r="U44" s="3"/>
      <c r="V44" s="3"/>
      <c r="W44" s="25">
        <f t="shared" si="4"/>
        <v>0</v>
      </c>
      <c r="Y44"/>
    </row>
    <row r="45" spans="1:25">
      <c r="A45" s="20">
        <v>115</v>
      </c>
      <c r="B45" s="43">
        <v>42</v>
      </c>
      <c r="C45" s="46">
        <v>13</v>
      </c>
      <c r="D45" s="5" t="str">
        <f>VLOOKUP(A45,'02.kolo prezentácia'!$A$2:$G$113,2,FALSE)</f>
        <v>Stanislav</v>
      </c>
      <c r="E45" s="5" t="str">
        <f>VLOOKUP(A45,'02.kolo prezentácia'!$A$2:$G$113,3,FALSE)</f>
        <v>Hrabovský</v>
      </c>
      <c r="F45" s="6" t="str">
        <f>CONCATENATE('02.kolo výsledky '!$D45," ",'02.kolo výsledky '!$E45)</f>
        <v>Stanislav Hrabovský</v>
      </c>
      <c r="G45" s="6" t="str">
        <f>VLOOKUP(A45,'02.kolo prezentácia'!$A$2:$G$113,4,FALSE)</f>
        <v>Trenčín</v>
      </c>
      <c r="H45" s="29">
        <f>VLOOKUP(A45,'02.kolo prezentácia'!$A$2:$G$113,5,FALSE)</f>
        <v>1977</v>
      </c>
      <c r="I45" s="30" t="str">
        <f>VLOOKUP(A45,'02.kolo prezentácia'!$A$2:$G$113,7,FALSE)</f>
        <v>Muži C</v>
      </c>
      <c r="J45" s="31" t="str">
        <f>VLOOKUP('02.kolo výsledky '!$A45,'02.kolo stopky'!A:C,3,FALSE)</f>
        <v>00:35:52,60</v>
      </c>
      <c r="K45" s="31">
        <f t="shared" si="3"/>
        <v>3.455527302614681E-3</v>
      </c>
      <c r="L45" s="31">
        <f t="shared" si="2"/>
        <v>6.2124999999999993E-3</v>
      </c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32">
        <f t="shared" si="4"/>
        <v>0</v>
      </c>
      <c r="Y45"/>
    </row>
    <row r="46" spans="1:25">
      <c r="A46" s="20">
        <v>51</v>
      </c>
      <c r="B46" s="43">
        <v>43</v>
      </c>
      <c r="C46" s="43">
        <v>14</v>
      </c>
      <c r="D46" s="6" t="str">
        <f>VLOOKUP(A46,'02.kolo prezentácia'!$A$2:$G$113,2,FALSE)</f>
        <v>Miroslav</v>
      </c>
      <c r="E46" s="6" t="str">
        <f>VLOOKUP(A46,'02.kolo prezentácia'!$A$2:$G$113,3,FALSE)</f>
        <v>Mikuš</v>
      </c>
      <c r="F46" s="6" t="str">
        <f>CONCATENATE('02.kolo výsledky '!$D46," ",'02.kolo výsledky '!$E46)</f>
        <v>Miroslav Mikuš</v>
      </c>
      <c r="G46" s="6" t="str">
        <f>VLOOKUP(A46,'02.kolo prezentácia'!$A$2:$G$113,4,FALSE)</f>
        <v>Timoradza</v>
      </c>
      <c r="H46" s="29">
        <f>VLOOKUP(A46,'02.kolo prezentácia'!$A$2:$G$113,5,FALSE)</f>
        <v>1975</v>
      </c>
      <c r="I46" s="30" t="str">
        <f>VLOOKUP(A46,'02.kolo prezentácia'!$A$2:$G$113,7,FALSE)</f>
        <v>Muži C</v>
      </c>
      <c r="J46" s="31" t="str">
        <f>VLOOKUP('02.kolo výsledky '!$A46,'02.kolo stopky'!A:C,3,FALSE)</f>
        <v>00:35:54,66</v>
      </c>
      <c r="K46" s="31">
        <f t="shared" si="3"/>
        <v>3.4588341809215599E-3</v>
      </c>
      <c r="L46" s="31">
        <f t="shared" si="2"/>
        <v>6.2363425925925954E-3</v>
      </c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32">
        <f t="shared" si="4"/>
        <v>0</v>
      </c>
      <c r="Y46"/>
    </row>
    <row r="47" spans="1:25">
      <c r="A47" s="20">
        <v>77</v>
      </c>
      <c r="B47" s="43">
        <v>44</v>
      </c>
      <c r="C47" s="60">
        <v>16</v>
      </c>
      <c r="D47" s="6" t="str">
        <f>VLOOKUP(A47,'02.kolo prezentácia'!$A$2:$G$113,2,FALSE)</f>
        <v>Marek</v>
      </c>
      <c r="E47" s="6" t="str">
        <f>VLOOKUP(A47,'02.kolo prezentácia'!$A$2:$G$113,3,FALSE)</f>
        <v>Szabo</v>
      </c>
      <c r="F47" s="6" t="str">
        <f>CONCATENATE('02.kolo výsledky '!$D47," ",'02.kolo výsledky '!$E47)</f>
        <v>Marek Szabo</v>
      </c>
      <c r="G47" s="6" t="str">
        <f>VLOOKUP(A47,'02.kolo prezentácia'!$A$2:$G$113,4,FALSE)</f>
        <v>Svinná</v>
      </c>
      <c r="H47" s="29">
        <f>VLOOKUP(A47,'02.kolo prezentácia'!$A$2:$G$113,5,FALSE)</f>
        <v>1979</v>
      </c>
      <c r="I47" s="30" t="str">
        <f>VLOOKUP(A47,'02.kolo prezentácia'!$A$2:$G$113,7,FALSE)</f>
        <v>Muži B</v>
      </c>
      <c r="J47" s="31" t="str">
        <f>VLOOKUP('02.kolo výsledky '!$A47,'02.kolo stopky'!A:C,3,FALSE)</f>
        <v>00:36:01,47</v>
      </c>
      <c r="K47" s="31">
        <f t="shared" si="3"/>
        <v>3.4697661427030364E-3</v>
      </c>
      <c r="L47" s="31">
        <f t="shared" si="2"/>
        <v>6.3151620370370427E-3</v>
      </c>
      <c r="M47" s="28"/>
      <c r="N47" s="29"/>
      <c r="O47" s="29"/>
      <c r="P47" s="29"/>
      <c r="Q47" s="29"/>
      <c r="R47" s="29"/>
      <c r="S47" s="29"/>
      <c r="T47" s="29"/>
      <c r="U47" s="29"/>
      <c r="V47" s="29"/>
      <c r="W47" s="32">
        <f t="shared" si="4"/>
        <v>0</v>
      </c>
      <c r="Y47"/>
    </row>
    <row r="48" spans="1:25">
      <c r="A48" s="20">
        <v>35</v>
      </c>
      <c r="B48" s="43">
        <v>45</v>
      </c>
      <c r="C48" s="46">
        <v>5</v>
      </c>
      <c r="D48" s="5" t="str">
        <f>VLOOKUP(A48,'02.kolo prezentácia'!$A$2:$G$113,2,FALSE)</f>
        <v>Radoslav</v>
      </c>
      <c r="E48" s="5" t="str">
        <f>VLOOKUP(A48,'02.kolo prezentácia'!$A$2:$G$113,3,FALSE)</f>
        <v>Kocaj</v>
      </c>
      <c r="F48" s="5" t="str">
        <f>CONCATENATE('02.kolo výsledky '!$D48," ",'02.kolo výsledky '!$E48)</f>
        <v>Radoslav Kocaj</v>
      </c>
      <c r="G48" s="5" t="str">
        <f>VLOOKUP(A48,'02.kolo prezentácia'!$A$2:$G$113,4,FALSE)</f>
        <v>Trenčín</v>
      </c>
      <c r="H48" s="3">
        <f>VLOOKUP(A48,'02.kolo prezentácia'!$A$2:$G$113,5,FALSE)</f>
        <v>1989</v>
      </c>
      <c r="I48" s="55" t="str">
        <f>VLOOKUP(A48,'02.kolo prezentácia'!$A$2:$G$113,7,FALSE)</f>
        <v>Muži A</v>
      </c>
      <c r="J48" s="56" t="str">
        <f>VLOOKUP('02.kolo výsledky '!$A48,'02.kolo stopky'!A:C,3,FALSE)</f>
        <v>00:36:03,24</v>
      </c>
      <c r="K48" s="56">
        <f t="shared" si="3"/>
        <v>3.4726074895977811E-3</v>
      </c>
      <c r="L48" s="56">
        <f t="shared" si="2"/>
        <v>6.3356481481481493E-3</v>
      </c>
      <c r="M48" s="28"/>
      <c r="N48" s="29"/>
      <c r="O48" s="29"/>
      <c r="P48" s="29"/>
      <c r="Q48" s="29"/>
      <c r="R48" s="29"/>
      <c r="S48" s="29"/>
      <c r="T48" s="29"/>
      <c r="U48" s="29"/>
      <c r="V48" s="29"/>
      <c r="W48" s="32">
        <f t="shared" si="4"/>
        <v>0</v>
      </c>
      <c r="Y48"/>
    </row>
    <row r="49" spans="1:25">
      <c r="A49" s="20">
        <v>54</v>
      </c>
      <c r="B49" s="43">
        <v>46</v>
      </c>
      <c r="C49" s="46">
        <v>5</v>
      </c>
      <c r="D49" s="6" t="str">
        <f>VLOOKUP(A49,'02.kolo prezentácia'!$A$2:$G$113,2,FALSE)</f>
        <v>Tibor</v>
      </c>
      <c r="E49" s="6" t="str">
        <f>VLOOKUP(A49,'02.kolo prezentácia'!$A$2:$G$113,3,FALSE)</f>
        <v>Šír</v>
      </c>
      <c r="F49" s="6" t="str">
        <f>CONCATENATE('02.kolo výsledky '!$D49," ",'02.kolo výsledky '!$E49)</f>
        <v>Tibor Šír</v>
      </c>
      <c r="G49" s="6" t="str">
        <f>VLOOKUP(A49,'02.kolo prezentácia'!$A$2:$G$113,4,FALSE)</f>
        <v>Trenčianska Teplá</v>
      </c>
      <c r="H49" s="29">
        <f>VLOOKUP(A49,'02.kolo prezentácia'!$A$2:$G$113,5,FALSE)</f>
        <v>1966</v>
      </c>
      <c r="I49" s="30" t="str">
        <f>VLOOKUP(A49,'02.kolo prezentácia'!$A$2:$G$113,7,FALSE)</f>
        <v>Muži D</v>
      </c>
      <c r="J49" s="31" t="str">
        <f>VLOOKUP('02.kolo výsledky '!$A49,'02.kolo stopky'!A:C,3,FALSE)</f>
        <v>00:36:05,91</v>
      </c>
      <c r="K49" s="31">
        <f t="shared" si="3"/>
        <v>3.4768935891508709E-3</v>
      </c>
      <c r="L49" s="31">
        <f t="shared" si="2"/>
        <v>6.3665509259259283E-3</v>
      </c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32">
        <f t="shared" si="4"/>
        <v>0</v>
      </c>
      <c r="Y49"/>
    </row>
    <row r="50" spans="1:25">
      <c r="A50" s="20">
        <v>46</v>
      </c>
      <c r="B50" s="43">
        <v>47</v>
      </c>
      <c r="C50" s="53">
        <v>3</v>
      </c>
      <c r="D50" s="5" t="str">
        <f>VLOOKUP(A50,'02.kolo prezentácia'!$A$2:$G$113,2,FALSE)</f>
        <v>Katarina</v>
      </c>
      <c r="E50" s="5" t="str">
        <f>VLOOKUP(A50,'02.kolo prezentácia'!$A$2:$G$113,3,FALSE)</f>
        <v>Garajová</v>
      </c>
      <c r="F50" s="6" t="str">
        <f>CONCATENATE('02.kolo výsledky '!$D50," ",'02.kolo výsledky '!$E50)</f>
        <v>Katarina Garajová</v>
      </c>
      <c r="G50" s="6" t="str">
        <f>VLOOKUP(A50,'02.kolo prezentácia'!$A$2:$G$113,4,FALSE)</f>
        <v>Bez me na</v>
      </c>
      <c r="H50" s="29">
        <f>VLOOKUP(A50,'02.kolo prezentácia'!$A$2:$G$113,5,FALSE)</f>
        <v>1979</v>
      </c>
      <c r="I50" s="30" t="str">
        <f>VLOOKUP(A50,'02.kolo prezentácia'!$A$2:$G$113,7,FALSE)</f>
        <v>Ženy B</v>
      </c>
      <c r="J50" s="31" t="str">
        <f>VLOOKUP('02.kolo výsledky '!$A50,'02.kolo stopky'!A:C,3,FALSE)</f>
        <v>00:36:13,10</v>
      </c>
      <c r="K50" s="31">
        <f t="shared" si="3"/>
        <v>3.4884355576103154E-3</v>
      </c>
      <c r="L50" s="31">
        <f t="shared" si="2"/>
        <v>6.4497685185185213E-3</v>
      </c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32">
        <f t="shared" si="4"/>
        <v>0</v>
      </c>
      <c r="Y50"/>
    </row>
    <row r="51" spans="1:25">
      <c r="A51" s="20">
        <v>56</v>
      </c>
      <c r="B51" s="43">
        <v>48</v>
      </c>
      <c r="C51" s="46">
        <v>17</v>
      </c>
      <c r="D51" s="6" t="str">
        <f>VLOOKUP(A51,'02.kolo prezentácia'!$A$2:$G$113,2,FALSE)</f>
        <v>Peter</v>
      </c>
      <c r="E51" s="6" t="str">
        <f>VLOOKUP(A51,'02.kolo prezentácia'!$A$2:$G$113,3,FALSE)</f>
        <v>Netopil</v>
      </c>
      <c r="F51" s="6" t="str">
        <f>CONCATENATE('02.kolo výsledky '!$D51," ",'02.kolo výsledky '!$E51)</f>
        <v>Peter Netopil</v>
      </c>
      <c r="G51" s="6" t="str">
        <f>VLOOKUP(A51,'02.kolo prezentácia'!$A$2:$G$113,4,FALSE)</f>
        <v>Banovce nad Bebravou</v>
      </c>
      <c r="H51" s="29">
        <f>VLOOKUP(A51,'02.kolo prezentácia'!$A$2:$G$113,5,FALSE)</f>
        <v>1984</v>
      </c>
      <c r="I51" s="30" t="str">
        <f>VLOOKUP(A51,'02.kolo prezentácia'!$A$2:$G$113,7,FALSE)</f>
        <v>Muži B</v>
      </c>
      <c r="J51" s="31" t="str">
        <f>VLOOKUP('02.kolo výsledky '!$A51,'02.kolo stopky'!A:C,3,FALSE)</f>
        <v>00:36:19,85</v>
      </c>
      <c r="K51" s="31">
        <f t="shared" si="3"/>
        <v>3.4992712025479012E-3</v>
      </c>
      <c r="L51" s="31">
        <f t="shared" si="2"/>
        <v>6.5278935185185162E-3</v>
      </c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32">
        <f t="shared" si="4"/>
        <v>0</v>
      </c>
      <c r="Y51"/>
    </row>
    <row r="52" spans="1:25">
      <c r="A52" s="20">
        <v>90</v>
      </c>
      <c r="B52" s="43">
        <v>49</v>
      </c>
      <c r="C52" s="53">
        <v>2</v>
      </c>
      <c r="D52" s="5" t="str">
        <f>VLOOKUP(A52,'02.kolo prezentácia'!$A$2:$G$113,2,FALSE)</f>
        <v>Renáta</v>
      </c>
      <c r="E52" s="5" t="str">
        <f>VLOOKUP(A52,'02.kolo prezentácia'!$A$2:$G$113,3,FALSE)</f>
        <v>Šmihálová</v>
      </c>
      <c r="F52" s="6" t="str">
        <f>CONCATENATE('02.kolo výsledky '!$D52," ",'02.kolo výsledky '!$E52)</f>
        <v>Renáta Šmihálová</v>
      </c>
      <c r="G52" s="6" t="str">
        <f>VLOOKUP(A52,'02.kolo prezentácia'!$A$2:$G$113,4,FALSE)</f>
        <v>Horné Srnie/Happy Feet</v>
      </c>
      <c r="H52" s="29">
        <f>VLOOKUP(A52,'02.kolo prezentácia'!$A$2:$G$113,5,FALSE)</f>
        <v>1993</v>
      </c>
      <c r="I52" s="30" t="str">
        <f>VLOOKUP(A52,'02.kolo prezentácia'!$A$2:$G$113,7,FALSE)</f>
        <v>Ženy A</v>
      </c>
      <c r="J52" s="31" t="str">
        <f>VLOOKUP('02.kolo výsledky '!$A52,'02.kolo stopky'!A:C,3,FALSE)</f>
        <v>00:36:29,80</v>
      </c>
      <c r="K52" s="31">
        <f t="shared" si="3"/>
        <v>3.5152437458262705E-3</v>
      </c>
      <c r="L52" s="31">
        <f t="shared" si="2"/>
        <v>6.6430555555555583E-3</v>
      </c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32">
        <f t="shared" si="4"/>
        <v>0</v>
      </c>
      <c r="Y52"/>
    </row>
    <row r="53" spans="1:25">
      <c r="A53" s="20">
        <v>116</v>
      </c>
      <c r="B53" s="43">
        <v>50</v>
      </c>
      <c r="C53" s="46">
        <v>18</v>
      </c>
      <c r="D53" s="6" t="str">
        <f>VLOOKUP(A53,'02.kolo prezentácia'!$A$2:$G$113,2,FALSE)</f>
        <v>Rastislav</v>
      </c>
      <c r="E53" s="6" t="str">
        <f>VLOOKUP(A53,'02.kolo prezentácia'!$A$2:$G$113,3,FALSE)</f>
        <v>Dudáš</v>
      </c>
      <c r="F53" s="6" t="str">
        <f>CONCATENATE('02.kolo výsledky '!$D53," ",'02.kolo výsledky '!$E53)</f>
        <v>Rastislav Dudáš</v>
      </c>
      <c r="G53" s="6" t="str">
        <f>VLOOKUP(A53,'02.kolo prezentácia'!$A$2:$G$113,4,FALSE)</f>
        <v>Champion Club</v>
      </c>
      <c r="H53" s="29">
        <f>VLOOKUP(A53,'02.kolo prezentácia'!$A$2:$G$113,5,FALSE)</f>
        <v>1978</v>
      </c>
      <c r="I53" s="30" t="str">
        <f>VLOOKUP(A53,'02.kolo prezentácia'!$A$2:$G$113,7,FALSE)</f>
        <v>Muži B</v>
      </c>
      <c r="J53" s="31" t="str">
        <f>VLOOKUP('02.kolo výsledky '!$A53,'02.kolo stopky'!A:C,3,FALSE)</f>
        <v>00:36:31,37</v>
      </c>
      <c r="K53" s="31">
        <f t="shared" si="3"/>
        <v>3.5177640365747164E-3</v>
      </c>
      <c r="L53" s="31">
        <f t="shared" si="2"/>
        <v>6.6612268518518522E-3</v>
      </c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32">
        <f t="shared" si="4"/>
        <v>0</v>
      </c>
      <c r="Y53"/>
    </row>
    <row r="54" spans="1:25">
      <c r="A54" s="20">
        <v>24</v>
      </c>
      <c r="B54" s="43">
        <v>51</v>
      </c>
      <c r="C54" s="60">
        <v>6</v>
      </c>
      <c r="D54" s="6" t="str">
        <f>VLOOKUP(A54,'02.kolo prezentácia'!$A$2:$G$113,2,FALSE)</f>
        <v>Marian</v>
      </c>
      <c r="E54" s="6" t="str">
        <f>VLOOKUP(A54,'02.kolo prezentácia'!$A$2:$G$113,3,FALSE)</f>
        <v>Adamkovic</v>
      </c>
      <c r="F54" s="6" t="str">
        <f>CONCATENATE('02.kolo výsledky '!$D54," ",'02.kolo výsledky '!$E54)</f>
        <v>Marian Adamkovic</v>
      </c>
      <c r="G54" s="6" t="str">
        <f>VLOOKUP(A54,'02.kolo prezentácia'!$A$2:$G$113,4,FALSE)</f>
        <v>GEKON sport / BN</v>
      </c>
      <c r="H54" s="29">
        <f>VLOOKUP(A54,'02.kolo prezentácia'!$A$2:$G$113,5,FALSE)</f>
        <v>1964</v>
      </c>
      <c r="I54" s="30" t="str">
        <f>VLOOKUP(A54,'02.kolo prezentácia'!$A$2:$G$113,7,FALSE)</f>
        <v>Muži D</v>
      </c>
      <c r="J54" s="31" t="str">
        <f>VLOOKUP('02.kolo výsledky '!$A54,'02.kolo stopky'!A:C,3,FALSE)</f>
        <v>00:36:43,12</v>
      </c>
      <c r="K54" s="31">
        <f t="shared" si="3"/>
        <v>3.5366260851697742E-3</v>
      </c>
      <c r="L54" s="31">
        <f t="shared" si="2"/>
        <v>6.7972222222222219E-3</v>
      </c>
      <c r="M54" s="28"/>
      <c r="N54" s="29"/>
      <c r="O54" s="29"/>
      <c r="P54" s="29"/>
      <c r="Q54" s="29"/>
      <c r="R54" s="29"/>
      <c r="S54" s="29"/>
      <c r="T54" s="29"/>
      <c r="U54" s="29"/>
      <c r="V54" s="29"/>
      <c r="W54" s="32"/>
      <c r="Y54"/>
    </row>
    <row r="55" spans="1:25">
      <c r="A55" s="20">
        <v>22</v>
      </c>
      <c r="B55" s="43">
        <v>52</v>
      </c>
      <c r="C55" s="43">
        <v>19</v>
      </c>
      <c r="D55" s="6" t="str">
        <f>VLOOKUP(A55,'02.kolo prezentácia'!$A$2:$G$113,2,FALSE)</f>
        <v>Tomáš</v>
      </c>
      <c r="E55" s="6" t="str">
        <f>VLOOKUP(A55,'02.kolo prezentácia'!$A$2:$G$113,3,FALSE)</f>
        <v>Miklovič</v>
      </c>
      <c r="F55" s="6" t="str">
        <f>CONCATENATE('02.kolo výsledky '!$D55," ",'02.kolo výsledky '!$E55)</f>
        <v>Tomáš Miklovič</v>
      </c>
      <c r="G55" s="6" t="str">
        <f>VLOOKUP(A55,'02.kolo prezentácia'!$A$2:$G$113,4,FALSE)</f>
        <v>Trenčín</v>
      </c>
      <c r="H55" s="29">
        <f>VLOOKUP(A55,'02.kolo prezentácia'!$A$2:$G$113,5,FALSE)</f>
        <v>1979</v>
      </c>
      <c r="I55" s="30" t="str">
        <f>VLOOKUP(A55,'02.kolo prezentácia'!$A$2:$G$113,7,FALSE)</f>
        <v>Muži B</v>
      </c>
      <c r="J55" s="31" t="str">
        <f>VLOOKUP('02.kolo výsledky '!$A55,'02.kolo stopky'!A:C,3,FALSE)</f>
        <v>00:36:52,62</v>
      </c>
      <c r="K55" s="31">
        <f t="shared" si="3"/>
        <v>3.5518762521189709E-3</v>
      </c>
      <c r="L55" s="31">
        <f t="shared" si="2"/>
        <v>6.9071759259259277E-3</v>
      </c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32">
        <f t="shared" ref="W55:W76" si="5">SUM(M55:V55)</f>
        <v>0</v>
      </c>
      <c r="Y55"/>
    </row>
    <row r="56" spans="1:25">
      <c r="A56" s="20">
        <v>3</v>
      </c>
      <c r="B56" s="43">
        <v>53</v>
      </c>
      <c r="C56" s="46">
        <v>4</v>
      </c>
      <c r="D56" s="6" t="str">
        <f>VLOOKUP(A56,'02.kolo prezentácia'!$A$2:$G$113,2,FALSE)</f>
        <v>Ján</v>
      </c>
      <c r="E56" s="6" t="str">
        <f>VLOOKUP(A56,'02.kolo prezentácia'!$A$2:$G$113,3,FALSE)</f>
        <v>Kminiak</v>
      </c>
      <c r="F56" s="6" t="str">
        <f>CONCATENATE('02.kolo výsledky '!$D56," ",'02.kolo výsledky '!$E56)</f>
        <v>Ján Kminiak</v>
      </c>
      <c r="G56" s="6" t="str">
        <f>VLOOKUP(A56,'02.kolo prezentácia'!$A$2:$G$113,4,FALSE)</f>
        <v>Ilava</v>
      </c>
      <c r="H56" s="29">
        <f>VLOOKUP(A56,'02.kolo prezentácia'!$A$2:$G$113,5,FALSE)</f>
        <v>1948</v>
      </c>
      <c r="I56" s="30" t="str">
        <f>VLOOKUP(A56,'02.kolo prezentácia'!$A$2:$G$113,7,FALSE)</f>
        <v>Muži E</v>
      </c>
      <c r="J56" s="31" t="str">
        <f>VLOOKUP('02.kolo výsledky '!$A56,'02.kolo stopky'!A:C,3,FALSE)</f>
        <v>00:37:14,69</v>
      </c>
      <c r="K56" s="31">
        <f t="shared" ref="K56:K72" si="6">J56/$X$3</f>
        <v>3.5873047978630503E-3</v>
      </c>
      <c r="L56" s="31">
        <f t="shared" si="2"/>
        <v>7.1626157407407402E-3</v>
      </c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32">
        <f t="shared" si="5"/>
        <v>0</v>
      </c>
      <c r="Y56"/>
    </row>
    <row r="57" spans="1:25">
      <c r="A57" s="20">
        <v>100</v>
      </c>
      <c r="B57" s="43">
        <v>54</v>
      </c>
      <c r="C57" s="43">
        <v>20</v>
      </c>
      <c r="D57" s="6" t="str">
        <f>VLOOKUP(A57,'02.kolo prezentácia'!$A$2:$G$113,2,FALSE)</f>
        <v>Pavol</v>
      </c>
      <c r="E57" s="6" t="str">
        <f>VLOOKUP(A57,'02.kolo prezentácia'!$A$2:$G$113,3,FALSE)</f>
        <v>Straka</v>
      </c>
      <c r="F57" s="6" t="str">
        <f>CONCATENATE('02.kolo výsledky '!$D57," ",'02.kolo výsledky '!$E57)</f>
        <v>Pavol Straka</v>
      </c>
      <c r="G57" s="6" t="str">
        <f>VLOOKUP(A57,'02.kolo prezentácia'!$A$2:$G$113,4,FALSE)</f>
        <v>Ivanovce</v>
      </c>
      <c r="H57" s="29">
        <f>VLOOKUP(A57,'02.kolo prezentácia'!$A$2:$G$113,5,FALSE)</f>
        <v>1982</v>
      </c>
      <c r="I57" s="30" t="str">
        <f>VLOOKUP(A57,'02.kolo prezentácia'!$A$2:$G$113,7,FALSE)</f>
        <v>Muži B</v>
      </c>
      <c r="J57" s="31" t="str">
        <f>VLOOKUP('02.kolo výsledky '!$A57,'02.kolo stopky'!A:C,3,FALSE)</f>
        <v>00:37:24,47</v>
      </c>
      <c r="K57" s="31">
        <f t="shared" si="6"/>
        <v>3.6030044434170651E-3</v>
      </c>
      <c r="L57" s="31">
        <f t="shared" si="2"/>
        <v>7.2758101851851872E-3</v>
      </c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32">
        <f t="shared" si="5"/>
        <v>0</v>
      </c>
      <c r="Y57"/>
    </row>
    <row r="58" spans="1:25">
      <c r="A58" s="20">
        <v>88</v>
      </c>
      <c r="B58" s="43">
        <v>55</v>
      </c>
      <c r="C58" s="43">
        <v>21</v>
      </c>
      <c r="D58" s="6" t="str">
        <f>VLOOKUP(A58,'02.kolo prezentácia'!$A$2:$G$113,2,FALSE)</f>
        <v>Viliam</v>
      </c>
      <c r="E58" s="6" t="str">
        <f>VLOOKUP(A58,'02.kolo prezentácia'!$A$2:$G$113,3,FALSE)</f>
        <v>Ondrejík</v>
      </c>
      <c r="F58" s="6" t="str">
        <f>CONCATENATE('02.kolo výsledky '!$D58," ",'02.kolo výsledky '!$E58)</f>
        <v>Viliam Ondrejík</v>
      </c>
      <c r="G58" s="6" t="str">
        <f>VLOOKUP(A58,'02.kolo prezentácia'!$A$2:$G$113,4,FALSE)</f>
        <v>Dubnica nad Váhom</v>
      </c>
      <c r="H58" s="29">
        <f>VLOOKUP(A58,'02.kolo prezentácia'!$A$2:$G$113,5,FALSE)</f>
        <v>1982</v>
      </c>
      <c r="I58" s="30" t="str">
        <f>VLOOKUP(A58,'02.kolo prezentácia'!$A$2:$G$113,7,FALSE)</f>
        <v>Muži B</v>
      </c>
      <c r="J58" s="31" t="str">
        <f>VLOOKUP('02.kolo výsledky '!$A58,'02.kolo stopky'!A:C,3,FALSE)</f>
        <v>00:37:28,85</v>
      </c>
      <c r="K58" s="31">
        <f t="shared" si="6"/>
        <v>3.6100355730210101E-3</v>
      </c>
      <c r="L58" s="31">
        <f t="shared" si="2"/>
        <v>7.3265046296296307E-3</v>
      </c>
      <c r="M58" s="28"/>
      <c r="N58" s="29"/>
      <c r="O58" s="29"/>
      <c r="P58" s="29"/>
      <c r="Q58" s="29"/>
      <c r="R58" s="29"/>
      <c r="S58" s="29"/>
      <c r="T58" s="29"/>
      <c r="U58" s="29"/>
      <c r="V58" s="29"/>
      <c r="W58" s="32">
        <f t="shared" si="5"/>
        <v>0</v>
      </c>
      <c r="Y58"/>
    </row>
    <row r="59" spans="1:25">
      <c r="A59" s="20">
        <v>9</v>
      </c>
      <c r="B59" s="43">
        <v>56</v>
      </c>
      <c r="C59" s="43">
        <v>4</v>
      </c>
      <c r="D59" s="6" t="str">
        <f>VLOOKUP(A59,'02.kolo prezentácia'!$A$2:$G$113,2,FALSE)</f>
        <v>Michaela</v>
      </c>
      <c r="E59" s="6" t="str">
        <f>VLOOKUP(A59,'02.kolo prezentácia'!$A$2:$G$113,3,FALSE)</f>
        <v>Orechovská</v>
      </c>
      <c r="F59" s="5" t="str">
        <f>CONCATENATE('02.kolo výsledky '!$D59," ",'02.kolo výsledky '!$E59)</f>
        <v>Michaela Orechovská</v>
      </c>
      <c r="G59" s="5" t="str">
        <f>VLOOKUP(A59,'02.kolo prezentácia'!$A$2:$G$113,4,FALSE)</f>
        <v>Trenčín/ĎurikamTeam</v>
      </c>
      <c r="H59" s="3">
        <f>VLOOKUP(A59,'02.kolo prezentácia'!$A$2:$G$113,5,FALSE)</f>
        <v>1980</v>
      </c>
      <c r="I59" s="55" t="str">
        <f>VLOOKUP(A59,'02.kolo prezentácia'!$A$2:$G$113,7,FALSE)</f>
        <v>Ženy B</v>
      </c>
      <c r="J59" s="56" t="str">
        <f>VLOOKUP('02.kolo výsledky '!$A59,'02.kolo stopky'!A:C,3,FALSE)</f>
        <v>00:37:28,85</v>
      </c>
      <c r="K59" s="56">
        <f t="shared" si="6"/>
        <v>3.6100355730210101E-3</v>
      </c>
      <c r="L59" s="56">
        <f t="shared" si="2"/>
        <v>7.3265046296296307E-3</v>
      </c>
      <c r="M59" s="28"/>
      <c r="N59" s="29"/>
      <c r="O59" s="29"/>
      <c r="P59" s="29"/>
      <c r="Q59" s="29"/>
      <c r="R59" s="29"/>
      <c r="S59" s="29"/>
      <c r="T59" s="29"/>
      <c r="U59" s="29"/>
      <c r="V59" s="29"/>
      <c r="W59" s="32">
        <f t="shared" si="5"/>
        <v>0</v>
      </c>
      <c r="Y59"/>
    </row>
    <row r="60" spans="1:25">
      <c r="A60" s="20">
        <v>91</v>
      </c>
      <c r="B60" s="43">
        <v>57</v>
      </c>
      <c r="C60" s="46">
        <v>7</v>
      </c>
      <c r="D60" s="6" t="str">
        <f>VLOOKUP(A60,'02.kolo prezentácia'!$A$2:$G$113,2,FALSE)</f>
        <v>Pavol</v>
      </c>
      <c r="E60" s="6" t="str">
        <f>VLOOKUP(A60,'02.kolo prezentácia'!$A$2:$G$113,3,FALSE)</f>
        <v>Balaščák</v>
      </c>
      <c r="F60" s="6" t="str">
        <f>CONCATENATE('02.kolo výsledky '!$D60," ",'02.kolo výsledky '!$E60)</f>
        <v>Pavol Balaščák</v>
      </c>
      <c r="G60" s="6" t="str">
        <f>VLOOKUP(A60,'02.kolo prezentácia'!$A$2:$G$113,4,FALSE)</f>
        <v>Trenčín</v>
      </c>
      <c r="H60" s="29">
        <f>VLOOKUP(A60,'02.kolo prezentácia'!$A$2:$G$113,5,FALSE)</f>
        <v>1964</v>
      </c>
      <c r="I60" s="30" t="str">
        <f>VLOOKUP(A60,'02.kolo prezentácia'!$A$2:$G$113,7,FALSE)</f>
        <v>Muži D</v>
      </c>
      <c r="J60" s="31" t="str">
        <f>VLOOKUP('02.kolo výsledky '!$A60,'02.kolo stopky'!A:C,3,FALSE)</f>
        <v>00:37:31,98</v>
      </c>
      <c r="K60" s="31">
        <f t="shared" si="6"/>
        <v>3.6150601017105877E-3</v>
      </c>
      <c r="L60" s="31">
        <f t="shared" si="2"/>
        <v>7.362731481481484E-3</v>
      </c>
      <c r="M60" s="28"/>
      <c r="N60" s="29"/>
      <c r="O60" s="29"/>
      <c r="P60" s="29"/>
      <c r="Q60" s="29"/>
      <c r="R60" s="29"/>
      <c r="S60" s="29"/>
      <c r="T60" s="29"/>
      <c r="U60" s="29"/>
      <c r="V60" s="29"/>
      <c r="W60" s="32">
        <f t="shared" si="5"/>
        <v>0</v>
      </c>
      <c r="Y60"/>
    </row>
    <row r="61" spans="1:25">
      <c r="A61" s="20">
        <v>95</v>
      </c>
      <c r="B61" s="43">
        <v>58</v>
      </c>
      <c r="C61" s="43">
        <v>22</v>
      </c>
      <c r="D61" s="6" t="str">
        <f>VLOOKUP(A61,'02.kolo prezentácia'!$A$2:$G$113,2,FALSE)</f>
        <v>Marcel</v>
      </c>
      <c r="E61" s="6" t="str">
        <f>VLOOKUP(A61,'02.kolo prezentácia'!$A$2:$G$113,3,FALSE)</f>
        <v>Masarovič</v>
      </c>
      <c r="F61" s="6" t="str">
        <f>CONCATENATE('02.kolo výsledky '!$D61," ",'02.kolo výsledky '!$E61)</f>
        <v>Marcel Masarovič</v>
      </c>
      <c r="G61" s="6" t="str">
        <f>VLOOKUP(A61,'02.kolo prezentácia'!$A$2:$G$113,4,FALSE)</f>
        <v>Trenčín</v>
      </c>
      <c r="H61" s="29">
        <f>VLOOKUP(A61,'02.kolo prezentácia'!$A$2:$G$113,5,FALSE)</f>
        <v>1986</v>
      </c>
      <c r="I61" s="30" t="str">
        <f>VLOOKUP(A61,'02.kolo prezentácia'!$A$2:$G$113,7,FALSE)</f>
        <v>Muži B</v>
      </c>
      <c r="J61" s="31" t="str">
        <f>VLOOKUP('02.kolo výsledky '!$A61,'02.kolo stopky'!A:C,3,FALSE)</f>
        <v>00:37:47,42</v>
      </c>
      <c r="K61" s="31">
        <f t="shared" si="6"/>
        <v>3.6398456362048601E-3</v>
      </c>
      <c r="L61" s="31">
        <f t="shared" si="2"/>
        <v>7.5414351851851892E-3</v>
      </c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32">
        <f t="shared" si="5"/>
        <v>0</v>
      </c>
      <c r="Y61"/>
    </row>
    <row r="62" spans="1:25">
      <c r="A62" s="20">
        <v>62</v>
      </c>
      <c r="B62" s="43">
        <v>59</v>
      </c>
      <c r="C62" s="46">
        <v>5</v>
      </c>
      <c r="D62" s="6" t="str">
        <f>VLOOKUP(A62,'02.kolo prezentácia'!$A$2:$G$113,2,FALSE)</f>
        <v>Marián</v>
      </c>
      <c r="E62" s="6" t="str">
        <f>VLOOKUP(A62,'02.kolo prezentácia'!$A$2:$G$113,3,FALSE)</f>
        <v>Cyprián</v>
      </c>
      <c r="F62" s="5" t="str">
        <f>CONCATENATE('02.kolo výsledky '!$D62," ",'02.kolo výsledky '!$E62)</f>
        <v>Marián Cyprián</v>
      </c>
      <c r="G62" s="5" t="str">
        <f>VLOOKUP(A62,'02.kolo prezentácia'!$A$2:$G$113,4,FALSE)</f>
        <v>Dubnica nad Váhom</v>
      </c>
      <c r="H62" s="3">
        <f>VLOOKUP(A62,'02.kolo prezentácia'!$A$2:$G$113,5,FALSE)</f>
        <v>1947</v>
      </c>
      <c r="I62" s="55" t="str">
        <f>VLOOKUP(A62,'02.kolo prezentácia'!$A$2:$G$113,7,FALSE)</f>
        <v>Muži E</v>
      </c>
      <c r="J62" s="56" t="str">
        <f>VLOOKUP('02.kolo výsledky '!$A62,'02.kolo stopky'!A:C,3,FALSE)</f>
        <v>00:38:11,45</v>
      </c>
      <c r="K62" s="56">
        <f t="shared" si="6"/>
        <v>3.6784205321826677E-3</v>
      </c>
      <c r="L62" s="56">
        <f t="shared" si="2"/>
        <v>7.8195601851851829E-3</v>
      </c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32">
        <f t="shared" si="5"/>
        <v>0</v>
      </c>
      <c r="Y62"/>
    </row>
    <row r="63" spans="1:25">
      <c r="A63" s="20">
        <v>111</v>
      </c>
      <c r="B63" s="43">
        <v>60</v>
      </c>
      <c r="C63" s="54">
        <v>3</v>
      </c>
      <c r="D63" s="6" t="str">
        <f>VLOOKUP(A63,'02.kolo prezentácia'!$A$2:$G$113,2,FALSE)</f>
        <v>Natália</v>
      </c>
      <c r="E63" s="6" t="str">
        <f>VLOOKUP(A63,'02.kolo prezentácia'!$A$2:$G$113,3,FALSE)</f>
        <v>Bognerová</v>
      </c>
      <c r="F63" s="6" t="str">
        <f>CONCATENATE('02.kolo výsledky '!$D63," ",'02.kolo výsledky '!$E63)</f>
        <v>Natália Bognerová</v>
      </c>
      <c r="G63" s="6" t="str">
        <f>VLOOKUP(A63,'02.kolo prezentácia'!$A$2:$G$113,4,FALSE)</f>
        <v>Buď lepší</v>
      </c>
      <c r="H63" s="29">
        <f>VLOOKUP(A63,'02.kolo prezentácia'!$A$2:$G$113,5,FALSE)</f>
        <v>1990</v>
      </c>
      <c r="I63" s="30" t="str">
        <f>VLOOKUP(A63,'02.kolo prezentácia'!$A$2:$G$113,7,FALSE)</f>
        <v>Ženy A</v>
      </c>
      <c r="J63" s="31" t="str">
        <f>VLOOKUP('02.kolo výsledky '!$A63,'02.kolo stopky'!A:C,3,FALSE)</f>
        <v>00:38:12,00</v>
      </c>
      <c r="K63" s="31">
        <f t="shared" si="6"/>
        <v>3.67930343658499E-3</v>
      </c>
      <c r="L63" s="31">
        <f t="shared" si="2"/>
        <v>7.8259259259259271E-3</v>
      </c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32">
        <f t="shared" si="5"/>
        <v>0</v>
      </c>
      <c r="Y63"/>
    </row>
    <row r="64" spans="1:25">
      <c r="A64" s="20">
        <v>124</v>
      </c>
      <c r="B64" s="43">
        <v>61</v>
      </c>
      <c r="C64" s="43">
        <v>15</v>
      </c>
      <c r="D64" s="6" t="str">
        <f>VLOOKUP(A64,'02.kolo prezentácia'!$A$2:$G$113,2,FALSE)</f>
        <v>Radoslav</v>
      </c>
      <c r="E64" s="6" t="str">
        <f>VLOOKUP(A64,'02.kolo prezentácia'!$A$2:$G$113,3,FALSE)</f>
        <v>Bubenik</v>
      </c>
      <c r="F64" s="6" t="str">
        <f>CONCATENATE('02.kolo výsledky '!$D64," ",'02.kolo výsledky '!$E64)</f>
        <v>Radoslav Bubenik</v>
      </c>
      <c r="G64" s="6" t="str">
        <f>VLOOKUP(A64,'02.kolo prezentácia'!$A$2:$G$113,4,FALSE)</f>
        <v>Climberg šport team</v>
      </c>
      <c r="H64" s="29">
        <f>VLOOKUP(A64,'02.kolo prezentácia'!$A$2:$G$113,5,FALSE)</f>
        <v>1972</v>
      </c>
      <c r="I64" s="30" t="str">
        <f>VLOOKUP(A64,'02.kolo prezentácia'!$A$2:$G$113,7,FALSE)</f>
        <v>Muži C</v>
      </c>
      <c r="J64" s="31" t="str">
        <f>VLOOKUP('02.kolo výsledky '!$A64,'02.kolo stopky'!A:C,3,FALSE)</f>
        <v>00:38:16,87</v>
      </c>
      <c r="K64" s="31">
        <f t="shared" si="6"/>
        <v>3.6871211537473666E-3</v>
      </c>
      <c r="L64" s="31">
        <f t="shared" si="2"/>
        <v>7.8822916666666624E-3</v>
      </c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32">
        <f t="shared" si="5"/>
        <v>0</v>
      </c>
      <c r="Y64"/>
    </row>
    <row r="65" spans="1:25">
      <c r="A65" s="20">
        <v>98</v>
      </c>
      <c r="B65" s="43">
        <v>62</v>
      </c>
      <c r="C65" s="43">
        <v>5</v>
      </c>
      <c r="D65" s="6" t="str">
        <f>VLOOKUP(A65,'02.kolo prezentácia'!$A$2:$G$113,2,FALSE)</f>
        <v>Lucia</v>
      </c>
      <c r="E65" s="6" t="str">
        <f>VLOOKUP(A65,'02.kolo prezentácia'!$A$2:$G$113,3,FALSE)</f>
        <v>Mituchová</v>
      </c>
      <c r="F65" s="6" t="str">
        <f>CONCATENATE('02.kolo výsledky '!$D65," ",'02.kolo výsledky '!$E65)</f>
        <v>Lucia Mituchová</v>
      </c>
      <c r="G65" s="6" t="str">
        <f>VLOOKUP(A65,'02.kolo prezentácia'!$A$2:$G$113,4,FALSE)</f>
        <v>Buď lepší</v>
      </c>
      <c r="H65" s="29">
        <f>VLOOKUP(A65,'02.kolo prezentácia'!$A$2:$G$113,5,FALSE)</f>
        <v>1981</v>
      </c>
      <c r="I65" s="30" t="str">
        <f>VLOOKUP(A65,'02.kolo prezentácia'!$A$2:$G$113,7,FALSE)</f>
        <v>Ženy B</v>
      </c>
      <c r="J65" s="31" t="str">
        <f>VLOOKUP('02.kolo výsledky '!$A65,'02.kolo stopky'!A:C,3,FALSE)</f>
        <v>00:38:22,37</v>
      </c>
      <c r="K65" s="31">
        <f t="shared" si="6"/>
        <v>3.6959501977705854E-3</v>
      </c>
      <c r="L65" s="31">
        <f t="shared" si="2"/>
        <v>7.9459490740740706E-3</v>
      </c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32">
        <f t="shared" si="5"/>
        <v>0</v>
      </c>
      <c r="Y65"/>
    </row>
    <row r="66" spans="1:25">
      <c r="A66" s="20">
        <v>99</v>
      </c>
      <c r="B66" s="43">
        <v>63</v>
      </c>
      <c r="C66" s="43">
        <v>16</v>
      </c>
      <c r="D66" s="6" t="str">
        <f>VLOOKUP(A66,'02.kolo prezentácia'!$A$2:$G$113,2,FALSE)</f>
        <v>Ján</v>
      </c>
      <c r="E66" s="6" t="str">
        <f>VLOOKUP(A66,'02.kolo prezentácia'!$A$2:$G$113,3,FALSE)</f>
        <v>Mikuš</v>
      </c>
      <c r="F66" s="6" t="str">
        <f>CONCATENATE('02.kolo výsledky '!$D66," ",'02.kolo výsledky '!$E66)</f>
        <v>Ján Mikuš</v>
      </c>
      <c r="G66" s="6" t="str">
        <f>VLOOKUP(A66,'02.kolo prezentácia'!$A$2:$G$113,4,FALSE)</f>
        <v>Timoradza</v>
      </c>
      <c r="H66" s="29">
        <f>VLOOKUP(A66,'02.kolo prezentácia'!$A$2:$G$113,5,FALSE)</f>
        <v>1974</v>
      </c>
      <c r="I66" s="30" t="str">
        <f>VLOOKUP(A66,'02.kolo prezentácia'!$A$2:$G$113,7,FALSE)</f>
        <v>Muži C</v>
      </c>
      <c r="J66" s="31" t="str">
        <f>VLOOKUP('02.kolo výsledky '!$A66,'02.kolo stopky'!A:C,3,FALSE)</f>
        <v>00:38:34,27</v>
      </c>
      <c r="K66" s="31">
        <f t="shared" si="6"/>
        <v>3.715053038475369E-3</v>
      </c>
      <c r="L66" s="31">
        <f t="shared" si="2"/>
        <v>8.0836805555555592E-3</v>
      </c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32">
        <f t="shared" si="5"/>
        <v>0</v>
      </c>
      <c r="Y66"/>
    </row>
    <row r="67" spans="1:25">
      <c r="A67" s="20">
        <v>71</v>
      </c>
      <c r="B67" s="43">
        <v>64</v>
      </c>
      <c r="C67" s="43">
        <v>17</v>
      </c>
      <c r="D67" s="6" t="str">
        <f>VLOOKUP(A67,'02.kolo prezentácia'!$A$2:$G$113,2,FALSE)</f>
        <v>Pavol</v>
      </c>
      <c r="E67" s="6" t="str">
        <f>VLOOKUP(A67,'02.kolo prezentácia'!$A$2:$G$113,3,FALSE)</f>
        <v>Medveď</v>
      </c>
      <c r="F67" s="5" t="str">
        <f>CONCATENATE('02.kolo výsledky '!$D67," ",'02.kolo výsledky '!$E67)</f>
        <v>Pavol Medveď</v>
      </c>
      <c r="G67" s="5" t="str">
        <f>VLOOKUP(A67,'02.kolo prezentácia'!$A$2:$G$113,4,FALSE)</f>
        <v xml:space="preserve">GEKON sport </v>
      </c>
      <c r="H67" s="3">
        <f>VLOOKUP(A67,'02.kolo prezentácia'!$A$2:$G$113,5,FALSE)</f>
        <v>1972</v>
      </c>
      <c r="I67" s="55" t="str">
        <f>VLOOKUP(A67,'02.kolo prezentácia'!$A$2:$G$113,7,FALSE)</f>
        <v>Muži C</v>
      </c>
      <c r="J67" s="56" t="str">
        <f>VLOOKUP('02.kolo výsledky '!$A67,'02.kolo stopky'!A:C,3,FALSE)</f>
        <v>00:38:41,52</v>
      </c>
      <c r="K67" s="56">
        <f t="shared" si="6"/>
        <v>3.7266913237787025E-3</v>
      </c>
      <c r="L67" s="56">
        <f t="shared" si="2"/>
        <v>8.1675925925925943E-3</v>
      </c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32">
        <f t="shared" si="5"/>
        <v>0</v>
      </c>
      <c r="Y67"/>
    </row>
    <row r="68" spans="1:25">
      <c r="A68" s="20">
        <v>18</v>
      </c>
      <c r="B68" s="43">
        <v>65</v>
      </c>
      <c r="C68" s="43">
        <v>8</v>
      </c>
      <c r="D68" s="6" t="str">
        <f>VLOOKUP(A68,'02.kolo prezentácia'!$A$2:$G$113,2,FALSE)</f>
        <v>Miroslav</v>
      </c>
      <c r="E68" s="6" t="str">
        <f>VLOOKUP(A68,'02.kolo prezentácia'!$A$2:$G$113,3,FALSE)</f>
        <v>Ilavský</v>
      </c>
      <c r="F68" s="5" t="str">
        <f>CONCATENATE('02.kolo výsledky '!$D68," ",'02.kolo výsledky '!$E68)</f>
        <v>Miroslav Ilavský</v>
      </c>
      <c r="G68" s="5" t="str">
        <f>VLOOKUP(A68,'02.kolo prezentácia'!$A$2:$G$113,4,FALSE)</f>
        <v>Best running team / Dubnica</v>
      </c>
      <c r="H68" s="3">
        <f>VLOOKUP(A68,'02.kolo prezentácia'!$A$2:$G$113,5,FALSE)</f>
        <v>1963</v>
      </c>
      <c r="I68" s="55" t="str">
        <f>VLOOKUP(A68,'02.kolo prezentácia'!$A$2:$G$113,7,FALSE)</f>
        <v>Muži D</v>
      </c>
      <c r="J68" s="56" t="str">
        <f>VLOOKUP('02.kolo výsledky '!$A68,'02.kolo stopky'!A:C,3,FALSE)</f>
        <v>00:38:42,64</v>
      </c>
      <c r="K68" s="56">
        <f t="shared" si="6"/>
        <v>3.7284892381979763E-3</v>
      </c>
      <c r="L68" s="56">
        <f t="shared" si="2"/>
        <v>8.180555555555559E-3</v>
      </c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32">
        <f t="shared" si="5"/>
        <v>0</v>
      </c>
      <c r="Y68"/>
    </row>
    <row r="69" spans="1:25">
      <c r="A69" s="20">
        <v>89</v>
      </c>
      <c r="B69" s="43">
        <v>66</v>
      </c>
      <c r="C69" s="43">
        <v>18</v>
      </c>
      <c r="D69" s="6" t="str">
        <f>VLOOKUP(A69,'02.kolo prezentácia'!$A$2:$G$113,2,FALSE)</f>
        <v>Miloš</v>
      </c>
      <c r="E69" s="6" t="str">
        <f>VLOOKUP(A69,'02.kolo prezentácia'!$A$2:$G$113,3,FALSE)</f>
        <v>Humera</v>
      </c>
      <c r="F69" s="6" t="str">
        <f>CONCATENATE('02.kolo výsledky '!$D69," ",'02.kolo výsledky '!$E69)</f>
        <v>Miloš Humera</v>
      </c>
      <c r="G69" s="6" t="str">
        <f>VLOOKUP(A69,'02.kolo prezentácia'!$A$2:$G$113,4,FALSE)</f>
        <v>Trenčín</v>
      </c>
      <c r="H69" s="29">
        <f>VLOOKUP(A69,'02.kolo prezentácia'!$A$2:$G$113,5,FALSE)</f>
        <v>1970</v>
      </c>
      <c r="I69" s="30" t="str">
        <f>VLOOKUP(A69,'02.kolo prezentácia'!$A$2:$G$113,7,FALSE)</f>
        <v>Muži C</v>
      </c>
      <c r="J69" s="31" t="str">
        <f>VLOOKUP('02.kolo výsledky '!$A69,'02.kolo stopky'!A:C,3,FALSE)</f>
        <v>00:38:54,85</v>
      </c>
      <c r="K69" s="31">
        <f t="shared" si="6"/>
        <v>3.7480897159295219E-3</v>
      </c>
      <c r="L69" s="31">
        <f t="shared" ref="L69:L77" si="7">J69-$Y$3</f>
        <v>8.3218749999999994E-3</v>
      </c>
      <c r="M69" s="28"/>
      <c r="N69" s="29"/>
      <c r="O69" s="29"/>
      <c r="P69" s="29"/>
      <c r="Q69" s="29"/>
      <c r="R69" s="29"/>
      <c r="S69" s="29"/>
      <c r="T69" s="29"/>
      <c r="U69" s="29"/>
      <c r="V69" s="29"/>
      <c r="W69" s="32">
        <f t="shared" si="5"/>
        <v>0</v>
      </c>
      <c r="Y69"/>
    </row>
    <row r="70" spans="1:25">
      <c r="A70" s="20">
        <v>97</v>
      </c>
      <c r="B70" s="43">
        <v>67</v>
      </c>
      <c r="C70" s="43">
        <v>9</v>
      </c>
      <c r="D70" s="6" t="str">
        <f>VLOOKUP(A70,'02.kolo prezentácia'!$A$2:$G$113,2,FALSE)</f>
        <v>Peter</v>
      </c>
      <c r="E70" s="6" t="str">
        <f>VLOOKUP(A70,'02.kolo prezentácia'!$A$2:$G$113,3,FALSE)</f>
        <v>Vazovan</v>
      </c>
      <c r="F70" s="6" t="str">
        <f>CONCATENATE('02.kolo výsledky '!$D70," ",'02.kolo výsledky '!$E70)</f>
        <v>Peter Vazovan</v>
      </c>
      <c r="G70" s="6" t="str">
        <f>VLOOKUP(A70,'02.kolo prezentácia'!$A$2:$G$113,4,FALSE)</f>
        <v>Nitra Zajo Bojo</v>
      </c>
      <c r="H70" s="29">
        <f>VLOOKUP(A70,'02.kolo prezentácia'!$A$2:$G$113,5,FALSE)</f>
        <v>1964</v>
      </c>
      <c r="I70" s="30" t="str">
        <f>VLOOKUP(A70,'02.kolo prezentácia'!$A$2:$G$113,7,FALSE)</f>
        <v>Muži D</v>
      </c>
      <c r="J70" s="31" t="str">
        <f>VLOOKUP('02.kolo výsledky '!$A70,'02.kolo stopky'!A:C,3,FALSE)</f>
        <v>00:39:06,85</v>
      </c>
      <c r="K70" s="31">
        <f t="shared" si="6"/>
        <v>3.7673530847074539E-3</v>
      </c>
      <c r="L70" s="31">
        <f t="shared" si="7"/>
        <v>8.4607638888888927E-3</v>
      </c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32">
        <f t="shared" si="5"/>
        <v>0</v>
      </c>
      <c r="Y70"/>
    </row>
    <row r="71" spans="1:25">
      <c r="A71" s="20">
        <v>42</v>
      </c>
      <c r="B71" s="43">
        <v>68</v>
      </c>
      <c r="C71" s="43">
        <v>19</v>
      </c>
      <c r="D71" s="6" t="str">
        <f>VLOOKUP(A71,'02.kolo prezentácia'!$A$2:$G$113,2,FALSE)</f>
        <v>Juraj</v>
      </c>
      <c r="E71" s="6" t="str">
        <f>VLOOKUP(A71,'02.kolo prezentácia'!$A$2:$G$113,3,FALSE)</f>
        <v>Maláň</v>
      </c>
      <c r="F71" s="5" t="str">
        <f>CONCATENATE('02.kolo výsledky '!$D71," ",'02.kolo výsledky '!$E71)</f>
        <v>Juraj Maláň</v>
      </c>
      <c r="G71" s="5" t="str">
        <f>VLOOKUP(A71,'02.kolo prezentácia'!$A$2:$G$113,4,FALSE)</f>
        <v>Soblahov</v>
      </c>
      <c r="H71" s="3">
        <f>VLOOKUP(A71,'02.kolo prezentácia'!$A$2:$G$113,5,FALSE)</f>
        <v>1977</v>
      </c>
      <c r="I71" s="55" t="str">
        <f>VLOOKUP(A71,'02.kolo prezentácia'!$A$2:$G$113,7,FALSE)</f>
        <v>Muži C</v>
      </c>
      <c r="J71" s="56" t="str">
        <f>VLOOKUP('02.kolo výsledky '!$A71,'02.kolo stopky'!A:C,3,FALSE)</f>
        <v>00:39:16,96</v>
      </c>
      <c r="K71" s="56">
        <f t="shared" si="6"/>
        <v>3.7835824729028607E-3</v>
      </c>
      <c r="L71" s="56">
        <f t="shared" si="7"/>
        <v>8.5777777777777744E-3</v>
      </c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32">
        <f t="shared" si="5"/>
        <v>0</v>
      </c>
      <c r="Y71"/>
    </row>
    <row r="72" spans="1:25">
      <c r="A72" s="20">
        <v>69</v>
      </c>
      <c r="B72" s="43">
        <v>69</v>
      </c>
      <c r="C72" s="43">
        <v>10</v>
      </c>
      <c r="D72" s="6" t="str">
        <f>VLOOKUP(A72,'02.kolo prezentácia'!$A$2:$G$113,2,FALSE)</f>
        <v>Roman</v>
      </c>
      <c r="E72" s="6" t="str">
        <f>VLOOKUP(A72,'02.kolo prezentácia'!$A$2:$G$113,3,FALSE)</f>
        <v>Škorvánek</v>
      </c>
      <c r="F72" s="6" t="str">
        <f>CONCATENATE('02.kolo výsledky '!$D72," ",'02.kolo výsledky '!$E72)</f>
        <v>Roman Škorvánek</v>
      </c>
      <c r="G72" s="6" t="str">
        <f>VLOOKUP(A72,'02.kolo prezentácia'!$A$2:$G$113,4,FALSE)</f>
        <v>Trenčín TULÁK</v>
      </c>
      <c r="H72" s="29">
        <f>VLOOKUP(A72,'02.kolo prezentácia'!$A$2:$G$113,5,FALSE)</f>
        <v>1964</v>
      </c>
      <c r="I72" s="30" t="str">
        <f>VLOOKUP(A72,'02.kolo prezentácia'!$A$2:$G$113,7,FALSE)</f>
        <v>Muži D</v>
      </c>
      <c r="J72" s="31" t="str">
        <f>VLOOKUP('02.kolo výsledky '!$A72,'02.kolo stopky'!A:C,3,FALSE)</f>
        <v>00:39:25,49</v>
      </c>
      <c r="K72" s="31">
        <f t="shared" si="6"/>
        <v>3.7972755175425081E-3</v>
      </c>
      <c r="L72" s="31">
        <f t="shared" si="7"/>
        <v>8.6765046296296312E-3</v>
      </c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32">
        <f t="shared" si="5"/>
        <v>0</v>
      </c>
      <c r="Y72"/>
    </row>
    <row r="73" spans="1:25">
      <c r="A73" s="20">
        <v>92</v>
      </c>
      <c r="B73" s="43">
        <v>70</v>
      </c>
      <c r="C73" s="43">
        <v>6</v>
      </c>
      <c r="D73" s="6" t="str">
        <f>VLOOKUP(A73,'02.kolo prezentácia'!$A$2:$G$113,2,FALSE)</f>
        <v>Michaela</v>
      </c>
      <c r="E73" s="6" t="str">
        <f>VLOOKUP(A73,'02.kolo prezentácia'!$A$2:$G$113,3,FALSE)</f>
        <v>Žilková</v>
      </c>
      <c r="F73" s="5" t="str">
        <f>CONCATENATE('02.kolo výsledky '!$D73," ",'02.kolo výsledky '!$E73)</f>
        <v>Michaela Žilková</v>
      </c>
      <c r="G73" s="5" t="str">
        <f>VLOOKUP(A73,'02.kolo prezentácia'!$A$2:$G$113,4,FALSE)</f>
        <v>Best running team / Dubnica</v>
      </c>
      <c r="H73" s="3">
        <f>VLOOKUP(A73,'02.kolo prezentácia'!$A$2:$G$113,5,FALSE)</f>
        <v>1972</v>
      </c>
      <c r="I73" s="55" t="str">
        <f>VLOOKUP(A73,'02.kolo prezentácia'!$A$2:$G$113,7,FALSE)</f>
        <v>Ženy B</v>
      </c>
      <c r="J73" s="56" t="str">
        <f>VLOOKUP('02.kolo výsledky '!$A73,'02.kolo stopky'!A:C,3,FALSE)</f>
        <v>00:39:31,25</v>
      </c>
      <c r="K73" s="56">
        <f>J73/$X$3</f>
        <v>3.8065219345559151E-3</v>
      </c>
      <c r="L73" s="56">
        <f t="shared" si="7"/>
        <v>8.7431712962962975E-3</v>
      </c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32">
        <f t="shared" si="5"/>
        <v>0</v>
      </c>
      <c r="Y73"/>
    </row>
    <row r="74" spans="1:25">
      <c r="A74" s="20">
        <v>120</v>
      </c>
      <c r="B74" s="43">
        <v>71</v>
      </c>
      <c r="C74" s="43">
        <v>11</v>
      </c>
      <c r="D74" s="6" t="str">
        <f>VLOOKUP(A74,'02.kolo prezentácia'!$A$2:$G$113,2,FALSE)</f>
        <v>Juraj</v>
      </c>
      <c r="E74" s="6" t="str">
        <f>VLOOKUP(A74,'02.kolo prezentácia'!$A$2:$G$113,3,FALSE)</f>
        <v>Gavenda</v>
      </c>
      <c r="F74" s="6" t="str">
        <f>CONCATENATE('02.kolo výsledky '!$D74," ",'02.kolo výsledky '!$E74)</f>
        <v>Juraj Gavenda</v>
      </c>
      <c r="G74" s="6" t="str">
        <f>VLOOKUP(A74,'02.kolo prezentácia'!$A$2:$G$113,4,FALSE)</f>
        <v>Trenčín</v>
      </c>
      <c r="H74" s="29">
        <f>VLOOKUP(A74,'02.kolo prezentácia'!$A$2:$G$113,5,FALSE)</f>
        <v>1961</v>
      </c>
      <c r="I74" s="30" t="str">
        <f>VLOOKUP(A74,'02.kolo prezentácia'!$A$2:$G$113,7,FALSE)</f>
        <v>Muži D</v>
      </c>
      <c r="J74" s="31" t="str">
        <f>VLOOKUP('02.kolo výsledky '!$A74,'02.kolo stopky'!A:C,3,FALSE)</f>
        <v>00:39:34,86</v>
      </c>
      <c r="K74" s="31">
        <f>J74/$X$3</f>
        <v>3.8123169979966103E-3</v>
      </c>
      <c r="L74" s="31">
        <f t="shared" si="7"/>
        <v>8.784953703703708E-3</v>
      </c>
      <c r="M74" s="28"/>
      <c r="N74" s="29"/>
      <c r="O74" s="29"/>
      <c r="P74" s="29"/>
      <c r="Q74" s="29"/>
      <c r="R74" s="29"/>
      <c r="S74" s="29"/>
      <c r="T74" s="29"/>
      <c r="U74" s="29"/>
      <c r="V74" s="29"/>
      <c r="W74" s="32">
        <f t="shared" si="5"/>
        <v>0</v>
      </c>
      <c r="Y74"/>
    </row>
    <row r="75" spans="1:25">
      <c r="A75" s="20">
        <v>117</v>
      </c>
      <c r="B75" s="43">
        <v>72</v>
      </c>
      <c r="C75" s="43">
        <v>4</v>
      </c>
      <c r="D75" s="6" t="str">
        <f>VLOOKUP(A75,'02.kolo prezentácia'!$A$2:$G$113,2,FALSE)</f>
        <v>Ivana</v>
      </c>
      <c r="E75" s="6" t="str">
        <f>VLOOKUP(A75,'02.kolo prezentácia'!$A$2:$G$113,3,FALSE)</f>
        <v>Škorvánková</v>
      </c>
      <c r="F75" s="6" t="str">
        <f>CONCATENATE('02.kolo výsledky '!$D75," ",'02.kolo výsledky '!$E75)</f>
        <v>Ivana Škorvánková</v>
      </c>
      <c r="G75" s="6" t="str">
        <f>VLOOKUP(A75,'02.kolo prezentácia'!$A$2:$G$113,4,FALSE)</f>
        <v>Trenčín</v>
      </c>
      <c r="H75" s="29">
        <f>VLOOKUP(A75,'02.kolo prezentácia'!$A$2:$G$113,5,FALSE)</f>
        <v>1995</v>
      </c>
      <c r="I75" s="30" t="str">
        <f>VLOOKUP(A75,'02.kolo prezentácia'!$A$2:$G$113,7,FALSE)</f>
        <v>Ženy A</v>
      </c>
      <c r="J75" s="31" t="str">
        <f>VLOOKUP('02.kolo výsledky '!$A75,'02.kolo stopky'!A:C,3,FALSE)</f>
        <v>00:39:36,86</v>
      </c>
      <c r="K75" s="31">
        <f>J75/$X$3</f>
        <v>3.8155275594595989E-3</v>
      </c>
      <c r="L75" s="31">
        <f t="shared" si="7"/>
        <v>8.8081018518518552E-3</v>
      </c>
      <c r="M75" s="28"/>
      <c r="N75" s="29"/>
      <c r="O75" s="29"/>
      <c r="P75" s="29"/>
      <c r="Q75" s="29"/>
      <c r="R75" s="29"/>
      <c r="S75" s="29"/>
      <c r="T75" s="29"/>
      <c r="U75" s="29"/>
      <c r="V75" s="29"/>
      <c r="W75" s="32">
        <f t="shared" si="5"/>
        <v>0</v>
      </c>
      <c r="Y75"/>
    </row>
    <row r="76" spans="1:25">
      <c r="A76" s="20">
        <v>30</v>
      </c>
      <c r="B76" s="43">
        <v>73</v>
      </c>
      <c r="C76" s="43">
        <v>6</v>
      </c>
      <c r="D76" s="6" t="str">
        <f>VLOOKUP(A76,'02.kolo prezentácia'!$A$2:$G$113,2,FALSE)</f>
        <v>Dušan</v>
      </c>
      <c r="E76" s="6" t="str">
        <f>VLOOKUP(A76,'02.kolo prezentácia'!$A$2:$G$113,3,FALSE)</f>
        <v>Porubský</v>
      </c>
      <c r="F76" s="6" t="str">
        <f>CONCATENATE('02.kolo výsledky '!$D76," ",'02.kolo výsledky '!$E76)</f>
        <v>Dušan Porubský</v>
      </c>
      <c r="G76" s="6" t="str">
        <f>VLOOKUP(A76,'02.kolo prezentácia'!$A$2:$G$113,4,FALSE)</f>
        <v>Trenčín</v>
      </c>
      <c r="H76" s="29">
        <f>VLOOKUP(A76,'02.kolo prezentácia'!$A$2:$G$113,5,FALSE)</f>
        <v>1994</v>
      </c>
      <c r="I76" s="30" t="str">
        <f>VLOOKUP(A76,'02.kolo prezentácia'!$A$2:$G$113,7,FALSE)</f>
        <v>Muži A</v>
      </c>
      <c r="J76" s="31" t="str">
        <f>VLOOKUP('02.kolo výsledky '!$A76,'02.kolo stopky'!A:C,3,FALSE)</f>
        <v>00:39:54,24</v>
      </c>
      <c r="K76" s="31">
        <f>J76/$X$3</f>
        <v>3.84342733857297E-3</v>
      </c>
      <c r="L76" s="31">
        <f t="shared" si="7"/>
        <v>9.009259259259262E-3</v>
      </c>
      <c r="M76" s="28"/>
      <c r="N76" s="29"/>
      <c r="O76" s="29"/>
      <c r="P76" s="29"/>
      <c r="Q76" s="29"/>
      <c r="R76" s="29"/>
      <c r="S76" s="29"/>
      <c r="T76" s="29"/>
      <c r="U76" s="29"/>
      <c r="V76" s="29"/>
      <c r="W76" s="32">
        <f t="shared" si="5"/>
        <v>0</v>
      </c>
      <c r="Y76"/>
    </row>
    <row r="77" spans="1:25">
      <c r="A77" s="20">
        <v>135</v>
      </c>
      <c r="B77" s="43">
        <v>74</v>
      </c>
      <c r="C77" s="43">
        <v>6</v>
      </c>
      <c r="D77" s="6" t="str">
        <f>VLOOKUP(A77,'02.kolo prezentácia'!$A$2:$G$113,2,FALSE)</f>
        <v>Jozef</v>
      </c>
      <c r="E77" s="6" t="str">
        <f>VLOOKUP(A77,'02.kolo prezentácia'!$A$2:$G$113,3,FALSE)</f>
        <v>Kudla</v>
      </c>
      <c r="F77" s="5" t="str">
        <f>CONCATENATE('02.kolo výsledky '!$D77," ",'02.kolo výsledky '!$E77)</f>
        <v>Jozef Kudla</v>
      </c>
      <c r="G77" s="5" t="str">
        <f>VLOOKUP(A77,'02.kolo prezentácia'!$A$2:$G$113,4,FALSE)</f>
        <v>Sokol Trenčín</v>
      </c>
      <c r="H77" s="3">
        <f>VLOOKUP(A77,'02.kolo prezentácia'!$A$2:$G$113,5,FALSE)</f>
        <v>1947</v>
      </c>
      <c r="I77" s="55" t="str">
        <f>VLOOKUP(A77,'02.kolo prezentácia'!$A$2:$G$113,7,FALSE)</f>
        <v>Muži E</v>
      </c>
      <c r="J77" s="56" t="str">
        <f>VLOOKUP('02.kolo výsledky '!$A77,'02.kolo stopky'!A:C,3,FALSE)</f>
        <v>00:40:04,93</v>
      </c>
      <c r="K77" s="56">
        <f>J77/$X$3</f>
        <v>3.8605877895926438E-3</v>
      </c>
      <c r="L77" s="56">
        <f t="shared" si="7"/>
        <v>9.1329861111111091E-3</v>
      </c>
      <c r="M77" s="28"/>
      <c r="N77" s="29"/>
      <c r="O77" s="29"/>
      <c r="P77" s="29"/>
      <c r="Q77" s="29"/>
      <c r="R77" s="29"/>
      <c r="S77" s="29"/>
      <c r="T77" s="29"/>
      <c r="U77" s="29"/>
      <c r="V77" s="29"/>
      <c r="W77" s="32">
        <f t="shared" ref="W77:W102" si="8">SUM(M77:V77)</f>
        <v>0</v>
      </c>
      <c r="Y77"/>
    </row>
    <row r="78" spans="1:25">
      <c r="A78" s="20">
        <v>60</v>
      </c>
      <c r="B78" s="43">
        <v>75</v>
      </c>
      <c r="C78" s="43">
        <v>7</v>
      </c>
      <c r="D78" s="6" t="str">
        <f>VLOOKUP(A78,'02.kolo prezentácia'!$A$2:$G$113,2,FALSE)</f>
        <v>Miroslava</v>
      </c>
      <c r="E78" s="6" t="str">
        <f>VLOOKUP(A78,'02.kolo prezentácia'!$A$2:$G$113,3,FALSE)</f>
        <v>VERTIGAČ</v>
      </c>
      <c r="F78" s="5" t="str">
        <f>CONCATENATE('02.kolo výsledky '!$D78," ",'02.kolo výsledky '!$E78)</f>
        <v>Miroslava VERTIGAČ</v>
      </c>
      <c r="G78" s="5" t="str">
        <f>VLOOKUP(A78,'02.kolo prezentácia'!$A$2:$G$113,4,FALSE)</f>
        <v>Bez me na / Trenčín</v>
      </c>
      <c r="H78" s="3">
        <f>VLOOKUP(A78,'02.kolo prezentácia'!$A$2:$G$113,5,FALSE)</f>
        <v>1978</v>
      </c>
      <c r="I78" s="55" t="str">
        <f>VLOOKUP(A78,'02.kolo prezentácia'!$A$2:$G$113,7,FALSE)</f>
        <v>Ženy B</v>
      </c>
      <c r="J78" s="56" t="str">
        <f>VLOOKUP('02.kolo výsledky '!$A78,'02.kolo stopky'!A:C,3,FALSE)</f>
        <v>00:40:05,69</v>
      </c>
      <c r="K78" s="56">
        <f t="shared" ref="K78:K115" si="9">J78/$X$3</f>
        <v>3.8618078029485797E-3</v>
      </c>
      <c r="L78" s="56">
        <f t="shared" ref="L78:L115" si="10">J78-$Y$3</f>
        <v>9.1417824074074075E-3</v>
      </c>
      <c r="M78" s="28"/>
      <c r="N78" s="29"/>
      <c r="O78" s="29"/>
      <c r="P78" s="29"/>
      <c r="Q78" s="29"/>
      <c r="R78" s="29"/>
      <c r="S78" s="29"/>
      <c r="T78" s="29"/>
      <c r="U78" s="29"/>
      <c r="V78" s="29"/>
      <c r="W78" s="32">
        <f t="shared" si="8"/>
        <v>0</v>
      </c>
      <c r="Y78"/>
    </row>
    <row r="79" spans="1:25">
      <c r="A79" s="20">
        <v>11</v>
      </c>
      <c r="B79" s="43">
        <v>76</v>
      </c>
      <c r="C79" s="43">
        <v>20</v>
      </c>
      <c r="D79" s="6" t="str">
        <f>VLOOKUP(A79,'02.kolo prezentácia'!$A$2:$G$113,2,FALSE)</f>
        <v>Marek</v>
      </c>
      <c r="E79" s="6" t="str">
        <f>VLOOKUP(A79,'02.kolo prezentácia'!$A$2:$G$113,3,FALSE)</f>
        <v>Orechovský</v>
      </c>
      <c r="F79" s="5" t="str">
        <f>CONCATENATE('02.kolo výsledky '!$D79," ",'02.kolo výsledky '!$E79)</f>
        <v>Marek Orechovský</v>
      </c>
      <c r="G79" s="5" t="str">
        <f>VLOOKUP(A79,'02.kolo prezentácia'!$A$2:$G$113,4,FALSE)</f>
        <v>Trenčín/ĎurikamTeam</v>
      </c>
      <c r="H79" s="3">
        <f>VLOOKUP(A79,'02.kolo prezentácia'!$A$2:$G$113,5,FALSE)</f>
        <v>1976</v>
      </c>
      <c r="I79" s="55" t="str">
        <f>VLOOKUP(A79,'02.kolo prezentácia'!$A$2:$G$113,7,FALSE)</f>
        <v>Muži C</v>
      </c>
      <c r="J79" s="56" t="str">
        <f>VLOOKUP('02.kolo výsledky '!$A79,'02.kolo stopky'!A:C,3,FALSE)</f>
        <v>00:40:10,43</v>
      </c>
      <c r="K79" s="56">
        <f t="shared" si="9"/>
        <v>3.8694168336158631E-3</v>
      </c>
      <c r="L79" s="56">
        <f t="shared" si="10"/>
        <v>9.1966435185185207E-3</v>
      </c>
      <c r="M79" s="28"/>
      <c r="N79" s="29"/>
      <c r="O79" s="29"/>
      <c r="P79" s="29"/>
      <c r="Q79" s="29"/>
      <c r="R79" s="29"/>
      <c r="S79" s="29"/>
      <c r="T79" s="29"/>
      <c r="U79" s="29"/>
      <c r="V79" s="29"/>
      <c r="W79" s="32">
        <f t="shared" si="8"/>
        <v>0</v>
      </c>
      <c r="Y79"/>
    </row>
    <row r="80" spans="1:25">
      <c r="A80" s="20">
        <v>110</v>
      </c>
      <c r="B80" s="43">
        <v>77</v>
      </c>
      <c r="C80" s="43">
        <v>5</v>
      </c>
      <c r="D80" s="6" t="str">
        <f>VLOOKUP(A80,'02.kolo prezentácia'!$A$2:$G$113,2,FALSE)</f>
        <v>Eva</v>
      </c>
      <c r="E80" s="6" t="str">
        <f>VLOOKUP(A80,'02.kolo prezentácia'!$A$2:$G$113,3,FALSE)</f>
        <v>Mareková</v>
      </c>
      <c r="F80" s="5" t="str">
        <f>CONCATENATE('02.kolo výsledky '!$D80," ",'02.kolo výsledky '!$E80)</f>
        <v>Eva Mareková</v>
      </c>
      <c r="G80" s="5" t="str">
        <f>VLOOKUP(A80,'02.kolo prezentácia'!$A$2:$G$113,4,FALSE)</f>
        <v>Soblahov</v>
      </c>
      <c r="H80" s="3">
        <f>VLOOKUP(A80,'02.kolo prezentácia'!$A$2:$G$113,5,FALSE)</f>
        <v>1982</v>
      </c>
      <c r="I80" s="55" t="str">
        <f>VLOOKUP(A80,'02.kolo prezentácia'!$A$2:$G$113,7,FALSE)</f>
        <v>Ženy A</v>
      </c>
      <c r="J80" s="56" t="str">
        <f>VLOOKUP('02.kolo výsledky '!$A80,'02.kolo stopky'!A:C,3,FALSE)</f>
        <v>00:40:26,68</v>
      </c>
      <c r="K80" s="56">
        <f t="shared" si="9"/>
        <v>3.8955026455026465E-3</v>
      </c>
      <c r="L80" s="56">
        <f t="shared" si="10"/>
        <v>9.3847222222222283E-3</v>
      </c>
      <c r="M80" s="28"/>
      <c r="N80" s="29"/>
      <c r="O80" s="29"/>
      <c r="P80" s="29"/>
      <c r="Q80" s="29"/>
      <c r="R80" s="29"/>
      <c r="S80" s="29"/>
      <c r="T80" s="29"/>
      <c r="U80" s="29"/>
      <c r="V80" s="29"/>
      <c r="W80" s="32">
        <f t="shared" si="8"/>
        <v>0</v>
      </c>
      <c r="Y80"/>
    </row>
    <row r="81" spans="1:25">
      <c r="A81" s="20">
        <v>52</v>
      </c>
      <c r="B81" s="43">
        <v>78</v>
      </c>
      <c r="C81" s="43">
        <v>8</v>
      </c>
      <c r="D81" s="6" t="str">
        <f>VLOOKUP(A81,'02.kolo prezentácia'!$A$2:$G$113,2,FALSE)</f>
        <v>Blanka</v>
      </c>
      <c r="E81" s="6" t="str">
        <f>VLOOKUP(A81,'02.kolo prezentácia'!$A$2:$G$113,3,FALSE)</f>
        <v>Balaščáková</v>
      </c>
      <c r="F81" s="5" t="str">
        <f>CONCATENATE('02.kolo výsledky '!$D81," ",'02.kolo výsledky '!$E81)</f>
        <v>Blanka Balaščáková</v>
      </c>
      <c r="G81" s="5" t="str">
        <f>VLOOKUP(A81,'02.kolo prezentácia'!$A$2:$G$113,4,FALSE)</f>
        <v xml:space="preserve">GEKON sport </v>
      </c>
      <c r="H81" s="3">
        <f>VLOOKUP(A81,'02.kolo prezentácia'!$A$2:$G$113,5,FALSE)</f>
        <v>1966</v>
      </c>
      <c r="I81" s="55" t="str">
        <f>VLOOKUP(A81,'02.kolo prezentácia'!$A$2:$G$113,7,FALSE)</f>
        <v>Ženy B</v>
      </c>
      <c r="J81" s="56" t="str">
        <f>VLOOKUP('02.kolo výsledky '!$A81,'02.kolo stopky'!A:C,3,FALSE)</f>
        <v>00:40:32,86</v>
      </c>
      <c r="K81" s="56">
        <f t="shared" si="9"/>
        <v>3.90542328042328E-3</v>
      </c>
      <c r="L81" s="56">
        <f t="shared" si="10"/>
        <v>9.4562499999999959E-3</v>
      </c>
      <c r="M81" s="28"/>
      <c r="N81" s="29"/>
      <c r="O81" s="29"/>
      <c r="P81" s="29"/>
      <c r="Q81" s="29"/>
      <c r="R81" s="29"/>
      <c r="S81" s="29"/>
      <c r="T81" s="29"/>
      <c r="U81" s="29"/>
      <c r="V81" s="29"/>
      <c r="W81" s="32">
        <f t="shared" si="8"/>
        <v>0</v>
      </c>
      <c r="Y81"/>
    </row>
    <row r="82" spans="1:25">
      <c r="A82" s="20">
        <v>27</v>
      </c>
      <c r="B82" s="43">
        <v>79</v>
      </c>
      <c r="C82" s="43">
        <v>9</v>
      </c>
      <c r="D82" s="6" t="str">
        <f>VLOOKUP(A82,'02.kolo prezentácia'!$A$2:$G$113,2,FALSE)</f>
        <v>Sylvia</v>
      </c>
      <c r="E82" s="6" t="str">
        <f>VLOOKUP(A82,'02.kolo prezentácia'!$A$2:$G$113,3,FALSE)</f>
        <v>Kňažková</v>
      </c>
      <c r="F82" s="5" t="str">
        <f>CONCATENATE('02.kolo výsledky '!$D82," ",'02.kolo výsledky '!$E82)</f>
        <v>Sylvia Kňažková</v>
      </c>
      <c r="G82" s="5" t="str">
        <f>VLOOKUP(A82,'02.kolo prezentácia'!$A$2:$G$113,4,FALSE)</f>
        <v>Best running team / Trenčianska Teplá</v>
      </c>
      <c r="H82" s="3">
        <f>VLOOKUP(A82,'02.kolo prezentácia'!$A$2:$G$113,5,FALSE)</f>
        <v>1976</v>
      </c>
      <c r="I82" s="55" t="str">
        <f>VLOOKUP(A82,'02.kolo prezentácia'!$A$2:$G$113,7,FALSE)</f>
        <v>Ženy B</v>
      </c>
      <c r="J82" s="56" t="str">
        <f>VLOOKUP('02.kolo výsledky '!$A82,'02.kolo stopky'!A:C,3,FALSE)</f>
        <v>00:40:42,80</v>
      </c>
      <c r="K82" s="56">
        <f t="shared" si="9"/>
        <v>3.9213797708943336E-3</v>
      </c>
      <c r="L82" s="56">
        <f t="shared" si="10"/>
        <v>9.571296296296293E-3</v>
      </c>
      <c r="M82" s="28"/>
      <c r="N82" s="29"/>
      <c r="O82" s="29"/>
      <c r="P82" s="29"/>
      <c r="Q82" s="29"/>
      <c r="R82" s="29"/>
      <c r="S82" s="29"/>
      <c r="T82" s="29"/>
      <c r="U82" s="29"/>
      <c r="V82" s="29"/>
      <c r="W82" s="32">
        <f t="shared" si="8"/>
        <v>0</v>
      </c>
      <c r="Y82"/>
    </row>
    <row r="83" spans="1:25">
      <c r="A83" s="20">
        <v>74</v>
      </c>
      <c r="B83" s="43">
        <v>80</v>
      </c>
      <c r="C83" s="43">
        <v>12</v>
      </c>
      <c r="D83" s="6" t="str">
        <f>VLOOKUP(A83,'02.kolo prezentácia'!$A$2:$G$113,2,FALSE)</f>
        <v>Ján</v>
      </c>
      <c r="E83" s="6" t="str">
        <f>VLOOKUP(A83,'02.kolo prezentácia'!$A$2:$G$113,3,FALSE)</f>
        <v>Polák</v>
      </c>
      <c r="F83" s="5" t="str">
        <f>CONCATENATE('02.kolo výsledky '!$D83," ",'02.kolo výsledky '!$E83)</f>
        <v>Ján Polák</v>
      </c>
      <c r="G83" s="5" t="str">
        <f>VLOOKUP(A83,'02.kolo prezentácia'!$A$2:$G$113,4,FALSE)</f>
        <v>Nová Dubnica</v>
      </c>
      <c r="H83" s="3">
        <f>VLOOKUP(A83,'02.kolo prezentácia'!$A$2:$G$113,5,FALSE)</f>
        <v>1964</v>
      </c>
      <c r="I83" s="55" t="str">
        <f>VLOOKUP(A83,'02.kolo prezentácia'!$A$2:$G$113,7,FALSE)</f>
        <v>Muži D</v>
      </c>
      <c r="J83" s="56" t="str">
        <f>VLOOKUP('02.kolo výsledky '!$A83,'02.kolo stopky'!A:C,3,FALSE)</f>
        <v>00:40:54,10</v>
      </c>
      <c r="K83" s="56">
        <f t="shared" si="9"/>
        <v>3.9395194431602193E-3</v>
      </c>
      <c r="L83" s="56">
        <f t="shared" si="10"/>
        <v>9.7020833333333299E-3</v>
      </c>
      <c r="M83" s="28"/>
      <c r="N83" s="29"/>
      <c r="O83" s="29"/>
      <c r="P83" s="29"/>
      <c r="Q83" s="29"/>
      <c r="R83" s="29"/>
      <c r="S83" s="29"/>
      <c r="T83" s="29"/>
      <c r="U83" s="29"/>
      <c r="V83" s="29"/>
      <c r="W83" s="32">
        <f t="shared" si="8"/>
        <v>0</v>
      </c>
      <c r="Y83"/>
    </row>
    <row r="84" spans="1:25">
      <c r="A84" s="20">
        <v>68</v>
      </c>
      <c r="B84" s="43">
        <v>81</v>
      </c>
      <c r="C84" s="43">
        <v>7</v>
      </c>
      <c r="D84" s="6" t="str">
        <f>VLOOKUP(A84,'02.kolo prezentácia'!$A$2:$G$113,2,FALSE)</f>
        <v>Vladimír</v>
      </c>
      <c r="E84" s="6" t="str">
        <f>VLOOKUP(A84,'02.kolo prezentácia'!$A$2:$G$113,3,FALSE)</f>
        <v>Kovalčík</v>
      </c>
      <c r="F84" s="5" t="str">
        <f>CONCATENATE('02.kolo výsledky '!$D84," ",'02.kolo výsledky '!$E84)</f>
        <v>Vladimír Kovalčík</v>
      </c>
      <c r="G84" s="5" t="str">
        <f>VLOOKUP(A84,'02.kolo prezentácia'!$A$2:$G$113,4,FALSE)</f>
        <v>Trenčín</v>
      </c>
      <c r="H84" s="3">
        <f>VLOOKUP(A84,'02.kolo prezentácia'!$A$2:$G$113,5,FALSE)</f>
        <v>1951</v>
      </c>
      <c r="I84" s="55" t="str">
        <f>VLOOKUP(A84,'02.kolo prezentácia'!$A$2:$G$113,7,FALSE)</f>
        <v>Muži E</v>
      </c>
      <c r="J84" s="56" t="str">
        <f>VLOOKUP('02.kolo výsledky '!$A84,'02.kolo stopky'!A:C,3,FALSE)</f>
        <v>00:41:03,29</v>
      </c>
      <c r="K84" s="56">
        <f t="shared" si="9"/>
        <v>3.9542719730826523E-3</v>
      </c>
      <c r="L84" s="56">
        <f t="shared" si="10"/>
        <v>9.8084490740740736E-3</v>
      </c>
      <c r="M84" s="28"/>
      <c r="N84" s="29"/>
      <c r="O84" s="29"/>
      <c r="P84" s="29"/>
      <c r="Q84" s="29"/>
      <c r="R84" s="29"/>
      <c r="S84" s="29"/>
      <c r="T84" s="29"/>
      <c r="U84" s="29"/>
      <c r="V84" s="29"/>
      <c r="W84" s="32">
        <f t="shared" si="8"/>
        <v>0</v>
      </c>
      <c r="Y84"/>
    </row>
    <row r="85" spans="1:25">
      <c r="A85" s="20">
        <v>67</v>
      </c>
      <c r="B85" s="43">
        <v>82</v>
      </c>
      <c r="C85" s="43">
        <v>23</v>
      </c>
      <c r="D85" s="6" t="str">
        <f>VLOOKUP(A85,'02.kolo prezentácia'!$A$2:$G$113,2,FALSE)</f>
        <v>Peter</v>
      </c>
      <c r="E85" s="6" t="str">
        <f>VLOOKUP(A85,'02.kolo prezentácia'!$A$2:$G$113,3,FALSE)</f>
        <v>Masarovič</v>
      </c>
      <c r="F85" s="5" t="str">
        <f>CONCATENATE('02.kolo výsledky '!$D85," ",'02.kolo výsledky '!$E85)</f>
        <v>Peter Masarovič</v>
      </c>
      <c r="G85" s="5" t="str">
        <f>VLOOKUP(A85,'02.kolo prezentácia'!$A$2:$G$113,4,FALSE)</f>
        <v>Dolná Súča</v>
      </c>
      <c r="H85" s="3">
        <f>VLOOKUP(A85,'02.kolo prezentácia'!$A$2:$G$113,5,FALSE)</f>
        <v>1981</v>
      </c>
      <c r="I85" s="55" t="str">
        <f>VLOOKUP(A85,'02.kolo prezentácia'!$A$2:$G$113,7,FALSE)</f>
        <v>Muži B</v>
      </c>
      <c r="J85" s="56" t="str">
        <f>VLOOKUP('02.kolo výsledky '!$A85,'02.kolo stopky'!A:C,3,FALSE)</f>
        <v>00:41:24,13</v>
      </c>
      <c r="K85" s="56">
        <f t="shared" si="9"/>
        <v>3.9877260235269942E-3</v>
      </c>
      <c r="L85" s="56">
        <f t="shared" si="10"/>
        <v>1.0049652777777775E-2</v>
      </c>
      <c r="M85" s="28"/>
      <c r="N85" s="29"/>
      <c r="O85" s="29"/>
      <c r="P85" s="29"/>
      <c r="Q85" s="29"/>
      <c r="R85" s="29"/>
      <c r="S85" s="29"/>
      <c r="T85" s="29"/>
      <c r="U85" s="29"/>
      <c r="V85" s="29"/>
      <c r="W85" s="32">
        <f t="shared" si="8"/>
        <v>0</v>
      </c>
      <c r="Y85"/>
    </row>
    <row r="86" spans="1:25">
      <c r="A86" s="20">
        <v>59</v>
      </c>
      <c r="B86" s="43">
        <v>83</v>
      </c>
      <c r="C86" s="43">
        <v>21</v>
      </c>
      <c r="D86" s="6" t="str">
        <f>VLOOKUP(A86,'02.kolo prezentácia'!$A$2:$G$113,2,FALSE)</f>
        <v>Dušan</v>
      </c>
      <c r="E86" s="6" t="str">
        <f>VLOOKUP(A86,'02.kolo prezentácia'!$A$2:$G$113,3,FALSE)</f>
        <v>Daniš</v>
      </c>
      <c r="F86" s="5" t="str">
        <f>CONCATENATE('02.kolo výsledky '!$D86," ",'02.kolo výsledky '!$E86)</f>
        <v>Dušan Daniš</v>
      </c>
      <c r="G86" s="5" t="str">
        <f>VLOOKUP(A86,'02.kolo prezentácia'!$A$2:$G$113,4,FALSE)</f>
        <v>Nová Dubnica</v>
      </c>
      <c r="H86" s="3">
        <f>VLOOKUP(A86,'02.kolo prezentácia'!$A$2:$G$113,5,FALSE)</f>
        <v>1968</v>
      </c>
      <c r="I86" s="55" t="str">
        <f>VLOOKUP(A86,'02.kolo prezentácia'!$A$2:$G$113,7,FALSE)</f>
        <v>Muži C</v>
      </c>
      <c r="J86" s="56" t="str">
        <f>VLOOKUP('02.kolo výsledky '!$A86,'02.kolo stopky'!A:C,3,FALSE)</f>
        <v>00:41:32,88</v>
      </c>
      <c r="K86" s="56">
        <f t="shared" si="9"/>
        <v>4.0017722299275698E-3</v>
      </c>
      <c r="L86" s="56">
        <f t="shared" si="10"/>
        <v>1.0150925925925928E-2</v>
      </c>
      <c r="M86" s="28"/>
      <c r="N86" s="29"/>
      <c r="O86" s="29"/>
      <c r="P86" s="29"/>
      <c r="Q86" s="29"/>
      <c r="R86" s="29"/>
      <c r="S86" s="29"/>
      <c r="T86" s="29"/>
      <c r="U86" s="29"/>
      <c r="V86" s="29"/>
      <c r="W86" s="32">
        <f t="shared" si="8"/>
        <v>0</v>
      </c>
      <c r="Y86"/>
    </row>
    <row r="87" spans="1:25">
      <c r="A87" s="20">
        <v>66</v>
      </c>
      <c r="B87" s="43">
        <v>84</v>
      </c>
      <c r="C87" s="43">
        <v>24</v>
      </c>
      <c r="D87" s="6" t="str">
        <f>VLOOKUP(A87,'02.kolo prezentácia'!$A$2:$G$113,2,FALSE)</f>
        <v>Augustín</v>
      </c>
      <c r="E87" s="6" t="str">
        <f>VLOOKUP(A87,'02.kolo prezentácia'!$A$2:$G$113,3,FALSE)</f>
        <v>Zubo</v>
      </c>
      <c r="F87" s="5" t="str">
        <f>CONCATENATE('02.kolo výsledky '!$D87," ",'02.kolo výsledky '!$E87)</f>
        <v>Augustín Zubo</v>
      </c>
      <c r="G87" s="5" t="str">
        <f>VLOOKUP(A87,'02.kolo prezentácia'!$A$2:$G$113,4,FALSE)</f>
        <v>Borčice</v>
      </c>
      <c r="H87" s="3">
        <f>VLOOKUP(A87,'02.kolo prezentácia'!$A$2:$G$113,5,FALSE)</f>
        <v>1983</v>
      </c>
      <c r="I87" s="55" t="str">
        <f>VLOOKUP(A87,'02.kolo prezentácia'!$A$2:$G$113,7,FALSE)</f>
        <v>Muži B</v>
      </c>
      <c r="J87" s="56" t="str">
        <f>VLOOKUP('02.kolo výsledky '!$A87,'02.kolo stopky'!A:C,3,FALSE)</f>
        <v>00:42:14,13</v>
      </c>
      <c r="K87" s="56">
        <f t="shared" si="9"/>
        <v>4.0679900601017106E-3</v>
      </c>
      <c r="L87" s="56">
        <f t="shared" si="10"/>
        <v>1.0628356481481482E-2</v>
      </c>
      <c r="M87" s="28"/>
      <c r="N87" s="29"/>
      <c r="O87" s="29"/>
      <c r="P87" s="29"/>
      <c r="Q87" s="29"/>
      <c r="R87" s="29"/>
      <c r="S87" s="29"/>
      <c r="T87" s="29"/>
      <c r="U87" s="29"/>
      <c r="V87" s="29"/>
      <c r="W87" s="32">
        <f t="shared" si="8"/>
        <v>0</v>
      </c>
      <c r="Y87"/>
    </row>
    <row r="88" spans="1:25">
      <c r="A88" s="20">
        <v>36</v>
      </c>
      <c r="B88" s="43">
        <v>85</v>
      </c>
      <c r="C88" s="43">
        <v>25</v>
      </c>
      <c r="D88" s="6" t="str">
        <f>VLOOKUP(A88,'02.kolo prezentácia'!$A$2:$G$113,2,FALSE)</f>
        <v>Daniel</v>
      </c>
      <c r="E88" s="6" t="str">
        <f>VLOOKUP(A88,'02.kolo prezentácia'!$A$2:$G$113,3,FALSE)</f>
        <v>Róbert</v>
      </c>
      <c r="F88" s="5" t="str">
        <f>CONCATENATE('02.kolo výsledky '!$D88," ",'02.kolo výsledky '!$E88)</f>
        <v>Daniel Róbert</v>
      </c>
      <c r="G88" s="5" t="str">
        <f>VLOOKUP(A88,'02.kolo prezentácia'!$A$2:$G$113,4,FALSE)</f>
        <v>Zamarovce</v>
      </c>
      <c r="H88" s="3">
        <f>VLOOKUP(A88,'02.kolo prezentácia'!$A$2:$G$113,5,FALSE)</f>
        <v>1981</v>
      </c>
      <c r="I88" s="55" t="str">
        <f>VLOOKUP(A88,'02.kolo prezentácia'!$A$2:$G$113,7,FALSE)</f>
        <v>Muži B</v>
      </c>
      <c r="J88" s="56" t="str">
        <f>VLOOKUP('02.kolo výsledky '!$A88,'02.kolo stopky'!A:C,3,FALSE)</f>
        <v>00:42:44,22</v>
      </c>
      <c r="K88" s="56">
        <f t="shared" si="9"/>
        <v>4.1162929573123749E-3</v>
      </c>
      <c r="L88" s="56">
        <f t="shared" si="10"/>
        <v>1.0976620370370373E-2</v>
      </c>
      <c r="M88" s="28"/>
      <c r="N88" s="29"/>
      <c r="O88" s="29"/>
      <c r="P88" s="29"/>
      <c r="Q88" s="29"/>
      <c r="R88" s="29"/>
      <c r="S88" s="29"/>
      <c r="T88" s="29"/>
      <c r="U88" s="29"/>
      <c r="V88" s="29"/>
      <c r="W88" s="32">
        <f t="shared" si="8"/>
        <v>0</v>
      </c>
      <c r="Y88"/>
    </row>
    <row r="89" spans="1:25">
      <c r="A89" s="20">
        <v>15</v>
      </c>
      <c r="B89" s="43">
        <v>86</v>
      </c>
      <c r="C89" s="43">
        <v>10</v>
      </c>
      <c r="D89" s="6" t="str">
        <f>VLOOKUP(A89,'02.kolo prezentácia'!$A$2:$G$113,2,FALSE)</f>
        <v>Miriam</v>
      </c>
      <c r="E89" s="6" t="str">
        <f>VLOOKUP(A89,'02.kolo prezentácia'!$A$2:$G$113,3,FALSE)</f>
        <v>Marušincova</v>
      </c>
      <c r="F89" s="5" t="str">
        <f>CONCATENATE('02.kolo výsledky '!$D89," ",'02.kolo výsledky '!$E89)</f>
        <v>Miriam Marušincova</v>
      </c>
      <c r="G89" s="5" t="str">
        <f>VLOOKUP(A89,'02.kolo prezentácia'!$A$2:$G$113,4,FALSE)</f>
        <v xml:space="preserve">GEKON sport </v>
      </c>
      <c r="H89" s="3">
        <f>VLOOKUP(A89,'02.kolo prezentácia'!$A$2:$G$113,5,FALSE)</f>
        <v>1973</v>
      </c>
      <c r="I89" s="55" t="str">
        <f>VLOOKUP(A89,'02.kolo prezentácia'!$A$2:$G$113,7,FALSE)</f>
        <v>Ženy B</v>
      </c>
      <c r="J89" s="56" t="str">
        <f>VLOOKUP('02.kolo výsledky '!$A89,'02.kolo stopky'!A:C,3,FALSE)</f>
        <v>00:42:46,03</v>
      </c>
      <c r="K89" s="56">
        <f t="shared" si="9"/>
        <v>4.1191985154363795E-3</v>
      </c>
      <c r="L89" s="56">
        <f t="shared" si="10"/>
        <v>1.0997569444444445E-2</v>
      </c>
      <c r="M89" s="28"/>
      <c r="N89" s="29"/>
      <c r="O89" s="29"/>
      <c r="P89" s="29"/>
      <c r="Q89" s="29"/>
      <c r="R89" s="29"/>
      <c r="S89" s="29"/>
      <c r="T89" s="29"/>
      <c r="U89" s="29"/>
      <c r="V89" s="29"/>
      <c r="W89" s="32">
        <f t="shared" si="8"/>
        <v>0</v>
      </c>
      <c r="Y89"/>
    </row>
    <row r="90" spans="1:25">
      <c r="A90" s="20">
        <v>49</v>
      </c>
      <c r="B90" s="43">
        <v>87</v>
      </c>
      <c r="C90" s="43">
        <v>11</v>
      </c>
      <c r="D90" s="6" t="str">
        <f>VLOOKUP(A90,'02.kolo prezentácia'!$A$2:$G$113,2,FALSE)</f>
        <v>Katarina</v>
      </c>
      <c r="E90" s="6" t="str">
        <f>VLOOKUP(A90,'02.kolo prezentácia'!$A$2:$G$113,3,FALSE)</f>
        <v>Bubenikova</v>
      </c>
      <c r="F90" s="5" t="str">
        <f>CONCATENATE('02.kolo výsledky '!$D90," ",'02.kolo výsledky '!$E90)</f>
        <v>Katarina Bubenikova</v>
      </c>
      <c r="G90" s="5" t="str">
        <f>VLOOKUP(A90,'02.kolo prezentácia'!$A$2:$G$113,4,FALSE)</f>
        <v>Champion Club Trencin</v>
      </c>
      <c r="H90" s="3">
        <f>VLOOKUP(A90,'02.kolo prezentácia'!$A$2:$G$113,5,FALSE)</f>
        <v>1979</v>
      </c>
      <c r="I90" s="55" t="str">
        <f>VLOOKUP(A90,'02.kolo prezentácia'!$A$2:$G$113,7,FALSE)</f>
        <v>Ženy B</v>
      </c>
      <c r="J90" s="56" t="str">
        <f>VLOOKUP('02.kolo výsledky '!$A90,'02.kolo stopky'!A:C,3,FALSE)</f>
        <v>00:42:49,16</v>
      </c>
      <c r="K90" s="56">
        <f t="shared" si="9"/>
        <v>4.124223044125957E-3</v>
      </c>
      <c r="L90" s="56">
        <f t="shared" si="10"/>
        <v>1.1033796296296298E-2</v>
      </c>
      <c r="M90" s="28"/>
      <c r="N90" s="29"/>
      <c r="O90" s="29"/>
      <c r="P90" s="29"/>
      <c r="Q90" s="29"/>
      <c r="R90" s="29"/>
      <c r="S90" s="29"/>
      <c r="T90" s="29"/>
      <c r="U90" s="29"/>
      <c r="V90" s="29"/>
      <c r="W90" s="32">
        <f t="shared" si="8"/>
        <v>0</v>
      </c>
      <c r="Y90"/>
    </row>
    <row r="91" spans="1:25">
      <c r="A91" s="20">
        <v>58</v>
      </c>
      <c r="B91" s="43">
        <v>88</v>
      </c>
      <c r="C91" s="43">
        <v>12</v>
      </c>
      <c r="D91" s="6" t="str">
        <f>VLOOKUP(A91,'02.kolo prezentácia'!$A$2:$G$113,2,FALSE)</f>
        <v>Milada</v>
      </c>
      <c r="E91" s="6" t="str">
        <f>VLOOKUP(A91,'02.kolo prezentácia'!$A$2:$G$113,3,FALSE)</f>
        <v>Doskočilová</v>
      </c>
      <c r="F91" s="5" t="str">
        <f>CONCATENATE('02.kolo výsledky '!$D91," ",'02.kolo výsledky '!$E91)</f>
        <v>Milada Doskočilová</v>
      </c>
      <c r="G91" s="5" t="str">
        <f>VLOOKUP(A91,'02.kolo prezentácia'!$A$2:$G$113,4,FALSE)</f>
        <v xml:space="preserve">GEKON sport </v>
      </c>
      <c r="H91" s="3">
        <f>VLOOKUP(A91,'02.kolo prezentácia'!$A$2:$G$113,5,FALSE)</f>
        <v>1968</v>
      </c>
      <c r="I91" s="55" t="str">
        <f>VLOOKUP(A91,'02.kolo prezentácia'!$A$2:$G$113,7,FALSE)</f>
        <v>Ženy B</v>
      </c>
      <c r="J91" s="56" t="str">
        <f>VLOOKUP('02.kolo výsledky '!$A91,'02.kolo stopky'!A:C,3,FALSE)</f>
        <v>00:42:53,28</v>
      </c>
      <c r="K91" s="56">
        <f t="shared" si="9"/>
        <v>4.130836800739713E-3</v>
      </c>
      <c r="L91" s="56">
        <f t="shared" si="10"/>
        <v>1.108148148148148E-2</v>
      </c>
      <c r="M91" s="31">
        <f t="shared" ref="M91:W91" si="11">K91-$Y$3</f>
        <v>-1.4571015051112138E-2</v>
      </c>
      <c r="N91" s="31">
        <f t="shared" si="11"/>
        <v>-7.6203703703703711E-3</v>
      </c>
      <c r="O91" s="31">
        <f t="shared" si="11"/>
        <v>-3.3272866902963993E-2</v>
      </c>
      <c r="P91" s="31">
        <f t="shared" si="11"/>
        <v>-2.6322222222222223E-2</v>
      </c>
      <c r="Q91" s="31">
        <f t="shared" si="11"/>
        <v>-5.1974718754815845E-2</v>
      </c>
      <c r="R91" s="31">
        <f t="shared" si="11"/>
        <v>-4.5024074074074077E-2</v>
      </c>
      <c r="S91" s="31">
        <f t="shared" si="11"/>
        <v>-7.0676570606667696E-2</v>
      </c>
      <c r="T91" s="31">
        <f t="shared" si="11"/>
        <v>-6.3725925925925936E-2</v>
      </c>
      <c r="U91" s="31">
        <f t="shared" si="11"/>
        <v>-8.9378422458519541E-2</v>
      </c>
      <c r="V91" s="31">
        <f t="shared" si="11"/>
        <v>-8.2427777777777794E-2</v>
      </c>
      <c r="W91" s="31">
        <f t="shared" si="11"/>
        <v>-0.1080802743103714</v>
      </c>
      <c r="Y91"/>
    </row>
    <row r="92" spans="1:25">
      <c r="A92" s="20">
        <v>76</v>
      </c>
      <c r="B92" s="43">
        <v>89</v>
      </c>
      <c r="C92" s="43">
        <v>22</v>
      </c>
      <c r="D92" s="6" t="str">
        <f>VLOOKUP(A92,'02.kolo prezentácia'!$A$2:$G$113,2,FALSE)</f>
        <v>Patrik</v>
      </c>
      <c r="E92" s="6" t="str">
        <f>VLOOKUP(A92,'02.kolo prezentácia'!$A$2:$G$113,3,FALSE)</f>
        <v>Beneš</v>
      </c>
      <c r="F92" s="5" t="str">
        <f>CONCATENATE('02.kolo výsledky '!$D92," ",'02.kolo výsledky '!$E92)</f>
        <v>Patrik Beneš</v>
      </c>
      <c r="G92" s="5" t="str">
        <f>VLOOKUP(A92,'02.kolo prezentácia'!$A$2:$G$113,4,FALSE)</f>
        <v>Champion Club</v>
      </c>
      <c r="H92" s="3">
        <f>VLOOKUP(A92,'02.kolo prezentácia'!$A$2:$G$113,5,FALSE)</f>
        <v>1971</v>
      </c>
      <c r="I92" s="55" t="str">
        <f>VLOOKUP(A92,'02.kolo prezentácia'!$A$2:$G$113,7,FALSE)</f>
        <v>Muži C</v>
      </c>
      <c r="J92" s="56" t="str">
        <f>VLOOKUP('02.kolo výsledky '!$A92,'02.kolo stopky'!A:C,3,FALSE)</f>
        <v>00:42:54,23</v>
      </c>
      <c r="K92" s="56">
        <f t="shared" si="9"/>
        <v>4.1323618174346323E-3</v>
      </c>
      <c r="L92" s="56">
        <f t="shared" si="10"/>
        <v>1.109247685185185E-2</v>
      </c>
      <c r="M92" s="28"/>
      <c r="N92" s="29"/>
      <c r="O92" s="29"/>
      <c r="P92" s="29"/>
      <c r="Q92" s="29"/>
      <c r="R92" s="29"/>
      <c r="S92" s="29"/>
      <c r="T92" s="29"/>
      <c r="U92" s="29"/>
      <c r="V92" s="29"/>
      <c r="W92" s="32">
        <f t="shared" si="8"/>
        <v>0</v>
      </c>
      <c r="X92" s="50"/>
      <c r="Y92"/>
    </row>
    <row r="93" spans="1:25">
      <c r="A93" s="20">
        <v>6</v>
      </c>
      <c r="B93" s="43">
        <v>90</v>
      </c>
      <c r="C93" s="43">
        <v>13</v>
      </c>
      <c r="D93" s="6" t="str">
        <f>VLOOKUP(A93,'02.kolo prezentácia'!$A$2:$G$113,2,FALSE)</f>
        <v>Drahoslav</v>
      </c>
      <c r="E93" s="6" t="str">
        <f>VLOOKUP(A93,'02.kolo prezentácia'!$A$2:$G$113,3,FALSE)</f>
        <v>Masarik</v>
      </c>
      <c r="F93" s="5" t="str">
        <f>CONCATENATE('02.kolo výsledky '!$D93," ",'02.kolo výsledky '!$E93)</f>
        <v>Drahoslav Masarik</v>
      </c>
      <c r="G93" s="5" t="str">
        <f>VLOOKUP(A93,'02.kolo prezentácia'!$A$2:$G$113,4,FALSE)</f>
        <v>Štvorlístok Trenčín</v>
      </c>
      <c r="H93" s="3">
        <f>VLOOKUP(A93,'02.kolo prezentácia'!$A$2:$G$113,5,FALSE)</f>
        <v>1967</v>
      </c>
      <c r="I93" s="55" t="str">
        <f>VLOOKUP(A93,'02.kolo prezentácia'!$A$2:$G$113,7,FALSE)</f>
        <v>Muži D</v>
      </c>
      <c r="J93" s="56" t="str">
        <f>VLOOKUP('02.kolo výsledky '!$A93,'02.kolo stopky'!A:C,3,FALSE)</f>
        <v>00:42:59,25</v>
      </c>
      <c r="K93" s="56">
        <f t="shared" si="9"/>
        <v>4.1404203267067343E-3</v>
      </c>
      <c r="L93" s="56">
        <f>J93-$Y$3</f>
        <v>1.1150578703703704E-2</v>
      </c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32">
        <f t="shared" si="8"/>
        <v>0</v>
      </c>
      <c r="Y93"/>
    </row>
    <row r="94" spans="1:25">
      <c r="A94" s="20">
        <v>80</v>
      </c>
      <c r="B94" s="43">
        <v>91</v>
      </c>
      <c r="C94" s="43">
        <v>13</v>
      </c>
      <c r="D94" s="6" t="str">
        <f>VLOOKUP(A94,'02.kolo prezentácia'!$A$2:$G$113,2,FALSE)</f>
        <v>Bohuslava</v>
      </c>
      <c r="E94" s="6" t="str">
        <f>VLOOKUP(A94,'02.kolo prezentácia'!$A$2:$G$113,3,FALSE)</f>
        <v>Kováčiková</v>
      </c>
      <c r="F94" s="5" t="str">
        <f>CONCATENATE('02.kolo výsledky '!$D94," ",'02.kolo výsledky '!$E94)</f>
        <v>Bohuslava Kováčiková</v>
      </c>
      <c r="G94" s="5" t="str">
        <f>VLOOKUP(A94,'02.kolo prezentácia'!$A$2:$G$113,4,FALSE)</f>
        <v>Dulov/BCG</v>
      </c>
      <c r="H94" s="3">
        <f>VLOOKUP(A94,'02.kolo prezentácia'!$A$2:$G$113,5,FALSE)</f>
        <v>1978</v>
      </c>
      <c r="I94" s="55" t="str">
        <f>VLOOKUP(A94,'02.kolo prezentácia'!$A$2:$G$113,7,FALSE)</f>
        <v>Ženy B</v>
      </c>
      <c r="J94" s="56" t="str">
        <f>VLOOKUP('02.kolo výsledky '!$A94,'02.kolo stopky'!A:C,3,FALSE)</f>
        <v>00:43:15,25</v>
      </c>
      <c r="K94" s="56">
        <f t="shared" si="9"/>
        <v>4.1661048184106434E-3</v>
      </c>
      <c r="L94" s="56">
        <f>J94-$Y$3</f>
        <v>1.1335763888888888E-2</v>
      </c>
      <c r="M94" s="28"/>
      <c r="N94" s="29"/>
      <c r="O94" s="29"/>
      <c r="P94" s="29"/>
      <c r="Q94" s="29"/>
      <c r="R94" s="29"/>
      <c r="S94" s="29"/>
      <c r="T94" s="29"/>
      <c r="U94" s="29"/>
      <c r="V94" s="29"/>
      <c r="W94" s="32">
        <f t="shared" si="8"/>
        <v>0</v>
      </c>
      <c r="Y94"/>
    </row>
    <row r="95" spans="1:25">
      <c r="A95" s="20">
        <v>79</v>
      </c>
      <c r="B95" s="43">
        <v>92</v>
      </c>
      <c r="C95" s="43">
        <v>14</v>
      </c>
      <c r="D95" s="6" t="str">
        <f>VLOOKUP(A95,'02.kolo prezentácia'!$A$2:$G$113,2,FALSE)</f>
        <v>Šárka</v>
      </c>
      <c r="E95" s="6" t="str">
        <f>VLOOKUP(A95,'02.kolo prezentácia'!$A$2:$G$113,3,FALSE)</f>
        <v>Faturíková</v>
      </c>
      <c r="F95" s="5" t="str">
        <f>CONCATENATE('02.kolo výsledky '!$D95," ",'02.kolo výsledky '!$E95)</f>
        <v>Šárka Faturíková</v>
      </c>
      <c r="G95" s="5" t="str">
        <f>VLOOKUP(A95,'02.kolo prezentácia'!$A$2:$G$113,4,FALSE)</f>
        <v>Dulov/BCG</v>
      </c>
      <c r="H95" s="3">
        <f>VLOOKUP(A95,'02.kolo prezentácia'!$A$2:$G$113,5,FALSE)</f>
        <v>1981</v>
      </c>
      <c r="I95" s="55" t="str">
        <f>VLOOKUP(A95,'02.kolo prezentácia'!$A$2:$G$113,7,FALSE)</f>
        <v>Ženy B</v>
      </c>
      <c r="J95" s="56" t="str">
        <f>VLOOKUP('02.kolo výsledky '!$A95,'02.kolo stopky'!A:C,3,FALSE)</f>
        <v>00:43:54,94</v>
      </c>
      <c r="K95" s="56">
        <f t="shared" si="9"/>
        <v>4.2298184106436525E-3</v>
      </c>
      <c r="L95" s="56">
        <f t="shared" si="10"/>
        <v>1.1795138888888886E-2</v>
      </c>
      <c r="M95" s="28"/>
      <c r="N95" s="29"/>
      <c r="O95" s="29"/>
      <c r="P95" s="29"/>
      <c r="Q95" s="29"/>
      <c r="R95" s="29"/>
      <c r="S95" s="29"/>
      <c r="T95" s="29"/>
      <c r="U95" s="29"/>
      <c r="V95" s="29"/>
      <c r="W95" s="32">
        <f t="shared" si="8"/>
        <v>0</v>
      </c>
      <c r="Y95"/>
    </row>
    <row r="96" spans="1:25">
      <c r="A96" s="20">
        <v>101</v>
      </c>
      <c r="B96" s="43">
        <v>93</v>
      </c>
      <c r="C96" s="43">
        <v>23</v>
      </c>
      <c r="D96" s="6" t="str">
        <f>VLOOKUP(A96,'02.kolo prezentácia'!$A$2:$G$113,2,FALSE)</f>
        <v>Milan</v>
      </c>
      <c r="E96" s="6" t="str">
        <f>VLOOKUP(A96,'02.kolo prezentácia'!$A$2:$G$113,3,FALSE)</f>
        <v>Hertl</v>
      </c>
      <c r="F96" s="5" t="str">
        <f>CONCATENATE('02.kolo výsledky '!$D96," ",'02.kolo výsledky '!$E96)</f>
        <v>Milan Hertl</v>
      </c>
      <c r="G96" s="5" t="str">
        <f>VLOOKUP(A96,'02.kolo prezentácia'!$A$2:$G$113,4,FALSE)</f>
        <v>Svinná</v>
      </c>
      <c r="H96" s="3">
        <f>VLOOKUP(A96,'02.kolo prezentácia'!$A$2:$G$113,5,FALSE)</f>
        <v>1974</v>
      </c>
      <c r="I96" s="55" t="str">
        <f>VLOOKUP(A96,'02.kolo prezentácia'!$A$2:$G$113,7,FALSE)</f>
        <v>Muži C</v>
      </c>
      <c r="J96" s="56" t="str">
        <f>VLOOKUP('02.kolo výsledky '!$A96,'02.kolo stopky'!A:C,3,FALSE)</f>
        <v>00:43:56,03</v>
      </c>
      <c r="K96" s="56">
        <f t="shared" si="9"/>
        <v>4.2315681666409821E-3</v>
      </c>
      <c r="L96" s="56">
        <f t="shared" si="10"/>
        <v>1.1807754629629626E-2</v>
      </c>
      <c r="M96" s="28"/>
      <c r="N96" s="29"/>
      <c r="O96" s="29"/>
      <c r="P96" s="29"/>
      <c r="Q96" s="29"/>
      <c r="R96" s="29"/>
      <c r="S96" s="29"/>
      <c r="T96" s="29"/>
      <c r="U96" s="29"/>
      <c r="V96" s="29"/>
      <c r="W96" s="32">
        <f t="shared" si="8"/>
        <v>0</v>
      </c>
      <c r="Y96"/>
    </row>
    <row r="97" spans="1:25">
      <c r="A97" s="20">
        <v>31</v>
      </c>
      <c r="B97" s="43">
        <v>94</v>
      </c>
      <c r="C97" s="43">
        <v>8</v>
      </c>
      <c r="D97" s="6" t="str">
        <f>VLOOKUP(A97,'02.kolo prezentácia'!$A$2:$G$113,2,FALSE)</f>
        <v>Dušan</v>
      </c>
      <c r="E97" s="6" t="str">
        <f>VLOOKUP(A97,'02.kolo prezentácia'!$A$2:$G$113,3,FALSE)</f>
        <v>Kašička</v>
      </c>
      <c r="F97" s="5" t="str">
        <f>CONCATENATE('02.kolo výsledky '!$D97," ",'02.kolo výsledky '!$E97)</f>
        <v>Dušan Kašička</v>
      </c>
      <c r="G97" s="5" t="str">
        <f>VLOOKUP(A97,'02.kolo prezentácia'!$A$2:$G$113,4,FALSE)</f>
        <v>Letisko Trenčín</v>
      </c>
      <c r="H97" s="3">
        <f>VLOOKUP(A97,'02.kolo prezentácia'!$A$2:$G$113,5,FALSE)</f>
        <v>1942</v>
      </c>
      <c r="I97" s="55" t="str">
        <f>VLOOKUP(A97,'02.kolo prezentácia'!$A$2:$G$113,7,FALSE)</f>
        <v>Muži E</v>
      </c>
      <c r="J97" s="56" t="str">
        <f>VLOOKUP('02.kolo výsledky '!$A97,'02.kolo stopky'!A:C,3,FALSE)</f>
        <v>00:44:02,58</v>
      </c>
      <c r="K97" s="56">
        <f t="shared" si="9"/>
        <v>4.24208275543227E-3</v>
      </c>
      <c r="L97" s="56">
        <f t="shared" si="10"/>
        <v>1.1883564814814816E-2</v>
      </c>
      <c r="M97" s="28"/>
      <c r="N97" s="29"/>
      <c r="O97" s="29"/>
      <c r="P97" s="29"/>
      <c r="Q97" s="29"/>
      <c r="R97" s="29"/>
      <c r="S97" s="29"/>
      <c r="T97" s="29"/>
      <c r="U97" s="29"/>
      <c r="V97" s="29"/>
      <c r="W97" s="32">
        <f t="shared" si="8"/>
        <v>0</v>
      </c>
      <c r="Y97"/>
    </row>
    <row r="98" spans="1:25">
      <c r="A98" s="20">
        <v>14</v>
      </c>
      <c r="B98" s="43">
        <v>95</v>
      </c>
      <c r="C98" s="43">
        <v>15</v>
      </c>
      <c r="D98" s="6" t="str">
        <f>VLOOKUP(A98,'02.kolo prezentácia'!$A$2:$G$113,2,FALSE)</f>
        <v>Katarina</v>
      </c>
      <c r="E98" s="6" t="str">
        <f>VLOOKUP(A98,'02.kolo prezentácia'!$A$2:$G$113,3,FALSE)</f>
        <v>Kolínková</v>
      </c>
      <c r="F98" s="5" t="str">
        <f>CONCATENATE('02.kolo výsledky '!$D98," ",'02.kolo výsledky '!$E98)</f>
        <v>Katarina Kolínková</v>
      </c>
      <c r="G98" s="5" t="str">
        <f>VLOOKUP(A98,'02.kolo prezentácia'!$A$2:$G$113,4,FALSE)</f>
        <v>ĎurikamTeam</v>
      </c>
      <c r="H98" s="3">
        <f>VLOOKUP(A98,'02.kolo prezentácia'!$A$2:$G$113,5,FALSE)</f>
        <v>1977</v>
      </c>
      <c r="I98" s="55" t="str">
        <f>VLOOKUP(A98,'02.kolo prezentácia'!$A$2:$G$113,7,FALSE)</f>
        <v>Ženy B</v>
      </c>
      <c r="J98" s="56" t="str">
        <f>VLOOKUP('02.kolo výsledky '!$A98,'02.kolo stopky'!A:C,3,FALSE)</f>
        <v>00:45:12,29</v>
      </c>
      <c r="K98" s="56">
        <f t="shared" si="9"/>
        <v>4.3539868752247397E-3</v>
      </c>
      <c r="L98" s="56">
        <f t="shared" si="10"/>
        <v>1.2690393518518521E-2</v>
      </c>
      <c r="M98" s="28"/>
      <c r="N98" s="29"/>
      <c r="O98" s="29"/>
      <c r="P98" s="29"/>
      <c r="Q98" s="29"/>
      <c r="R98" s="29"/>
      <c r="S98" s="29"/>
      <c r="T98" s="29"/>
      <c r="U98" s="29"/>
      <c r="V98" s="29"/>
      <c r="W98" s="32">
        <f t="shared" si="8"/>
        <v>0</v>
      </c>
      <c r="Y98"/>
    </row>
    <row r="99" spans="1:25">
      <c r="A99" s="20">
        <v>55</v>
      </c>
      <c r="B99" s="43">
        <v>96</v>
      </c>
      <c r="C99" s="43">
        <v>6</v>
      </c>
      <c r="D99" s="6" t="str">
        <f>VLOOKUP(A99,'02.kolo prezentácia'!$A$2:$G$113,2,FALSE)</f>
        <v>Lucia</v>
      </c>
      <c r="E99" s="6" t="str">
        <f>VLOOKUP(A99,'02.kolo prezentácia'!$A$2:$G$113,3,FALSE)</f>
        <v>Šírová</v>
      </c>
      <c r="F99" s="5" t="str">
        <f>CONCATENATE('02.kolo výsledky '!$D99," ",'02.kolo výsledky '!$E99)</f>
        <v>Lucia Šírová</v>
      </c>
      <c r="G99" s="5" t="str">
        <f>VLOOKUP(A99,'02.kolo prezentácia'!$A$2:$G$113,4,FALSE)</f>
        <v>Trenčianska Teplá</v>
      </c>
      <c r="H99" s="3">
        <f>VLOOKUP(A99,'02.kolo prezentácia'!$A$2:$G$113,5,FALSE)</f>
        <v>2002</v>
      </c>
      <c r="I99" s="55" t="str">
        <f>VLOOKUP(A99,'02.kolo prezentácia'!$A$2:$G$113,7,FALSE)</f>
        <v>Ženy A</v>
      </c>
      <c r="J99" s="56" t="str">
        <f>VLOOKUP('02.kolo výsledky '!$A99,'02.kolo stopky'!A:C,3,FALSE)</f>
        <v>00:45:12,72</v>
      </c>
      <c r="K99" s="56">
        <f t="shared" si="9"/>
        <v>4.3546771459392819E-3</v>
      </c>
      <c r="L99" s="56">
        <f t="shared" si="10"/>
        <v>1.2695370370370371E-2</v>
      </c>
      <c r="M99" s="28"/>
      <c r="N99" s="29"/>
      <c r="O99" s="29"/>
      <c r="P99" s="29"/>
      <c r="Q99" s="29"/>
      <c r="R99" s="29"/>
      <c r="S99" s="29"/>
      <c r="T99" s="29"/>
      <c r="U99" s="29"/>
      <c r="V99" s="29"/>
      <c r="W99" s="32">
        <f t="shared" si="8"/>
        <v>0</v>
      </c>
      <c r="Y99"/>
    </row>
    <row r="100" spans="1:25">
      <c r="A100" s="20">
        <v>48</v>
      </c>
      <c r="B100" s="43">
        <v>97</v>
      </c>
      <c r="C100" s="43">
        <v>16</v>
      </c>
      <c r="D100" s="6" t="str">
        <f>VLOOKUP(A100,'02.kolo prezentácia'!$A$2:$G$113,2,FALSE)</f>
        <v>Daniela</v>
      </c>
      <c r="E100" s="6" t="str">
        <f>VLOOKUP(A100,'02.kolo prezentácia'!$A$2:$G$113,3,FALSE)</f>
        <v>Lukačková</v>
      </c>
      <c r="F100" s="5" t="str">
        <f>CONCATENATE('02.kolo výsledky '!$D100," ",'02.kolo výsledky '!$E100)</f>
        <v>Daniela Lukačková</v>
      </c>
      <c r="G100" s="5" t="str">
        <f>VLOOKUP(A100,'02.kolo prezentácia'!$A$2:$G$113,4,FALSE)</f>
        <v>TULÁK</v>
      </c>
      <c r="H100" s="3">
        <f>VLOOKUP(A100,'02.kolo prezentácia'!$A$2:$G$113,5,FALSE)</f>
        <v>1970</v>
      </c>
      <c r="I100" s="55" t="str">
        <f>VLOOKUP(A100,'02.kolo prezentácia'!$A$2:$G$113,7,FALSE)</f>
        <v>Ženy B</v>
      </c>
      <c r="J100" s="56" t="str">
        <f>VLOOKUP('02.kolo výsledky '!$A100,'02.kolo stopky'!A:C,3,FALSE)</f>
        <v>00:45:14,29</v>
      </c>
      <c r="K100" s="56">
        <f t="shared" si="9"/>
        <v>4.3571974366877269E-3</v>
      </c>
      <c r="L100" s="56">
        <f t="shared" si="10"/>
        <v>1.2713541666666661E-2</v>
      </c>
      <c r="M100" s="28"/>
      <c r="N100" s="29"/>
      <c r="O100" s="29"/>
      <c r="P100" s="29"/>
      <c r="Q100" s="29"/>
      <c r="R100" s="29"/>
      <c r="S100" s="29"/>
      <c r="T100" s="29"/>
      <c r="U100" s="29"/>
      <c r="V100" s="29"/>
      <c r="W100" s="32">
        <f t="shared" si="8"/>
        <v>0</v>
      </c>
      <c r="Y100"/>
    </row>
    <row r="101" spans="1:25">
      <c r="A101" s="20">
        <v>125</v>
      </c>
      <c r="B101" s="43">
        <v>98</v>
      </c>
      <c r="C101" s="43">
        <v>9</v>
      </c>
      <c r="D101" s="6" t="str">
        <f>VLOOKUP(A101,'02.kolo prezentácia'!$A$2:$G$113,2,FALSE)</f>
        <v>Jozef</v>
      </c>
      <c r="E101" s="6" t="str">
        <f>VLOOKUP(A101,'02.kolo prezentácia'!$A$2:$G$113,3,FALSE)</f>
        <v>Hlávka</v>
      </c>
      <c r="F101" s="5" t="str">
        <f>CONCATENATE('02.kolo výsledky '!$D101," ",'02.kolo výsledky '!$E101)</f>
        <v>Jozef Hlávka</v>
      </c>
      <c r="G101" s="5" t="str">
        <f>VLOOKUP(A101,'02.kolo prezentácia'!$A$2:$G$113,4,FALSE)</f>
        <v>Ilava</v>
      </c>
      <c r="H101" s="3">
        <f>VLOOKUP(A101,'02.kolo prezentácia'!$A$2:$G$113,5,FALSE)</f>
        <v>1951</v>
      </c>
      <c r="I101" s="55" t="str">
        <f>VLOOKUP(A101,'02.kolo prezentácia'!$A$2:$G$113,7,FALSE)</f>
        <v>Muži E</v>
      </c>
      <c r="J101" s="56" t="str">
        <f>VLOOKUP('02.kolo výsledky '!$A101,'02.kolo stopky'!A:C,3,FALSE)</f>
        <v>00:46:03,99</v>
      </c>
      <c r="K101" s="56">
        <f t="shared" si="9"/>
        <v>4.4369798890429961E-3</v>
      </c>
      <c r="L101" s="56">
        <f t="shared" si="10"/>
        <v>1.328877314814815E-2</v>
      </c>
      <c r="M101" s="28"/>
      <c r="N101" s="29"/>
      <c r="O101" s="29"/>
      <c r="P101" s="29"/>
      <c r="Q101" s="29"/>
      <c r="R101" s="29"/>
      <c r="S101" s="29"/>
      <c r="T101" s="29"/>
      <c r="U101" s="29"/>
      <c r="V101" s="29"/>
      <c r="W101" s="32">
        <f t="shared" si="8"/>
        <v>0</v>
      </c>
      <c r="Y101"/>
    </row>
    <row r="102" spans="1:25">
      <c r="A102" s="20">
        <v>123</v>
      </c>
      <c r="B102" s="43">
        <v>99</v>
      </c>
      <c r="C102" s="43">
        <v>17</v>
      </c>
      <c r="D102" s="6" t="str">
        <f>VLOOKUP(A102,'02.kolo prezentácia'!$A$2:$G$113,2,FALSE)</f>
        <v>Zuzana</v>
      </c>
      <c r="E102" s="6" t="str">
        <f>VLOOKUP(A102,'02.kolo prezentácia'!$A$2:$G$113,3,FALSE)</f>
        <v>Horná</v>
      </c>
      <c r="F102" s="5" t="str">
        <f>CONCATENATE('02.kolo výsledky '!$D102," ",'02.kolo výsledky '!$E102)</f>
        <v>Zuzana Horná</v>
      </c>
      <c r="G102" s="5" t="str">
        <f>VLOOKUP(A102,'02.kolo prezentácia'!$A$2:$G$113,4,FALSE)</f>
        <v>Trenčín</v>
      </c>
      <c r="H102" s="3">
        <f>VLOOKUP(A102,'02.kolo prezentácia'!$A$2:$G$113,5,FALSE)</f>
        <v>1976</v>
      </c>
      <c r="I102" s="55" t="str">
        <f>VLOOKUP(A102,'02.kolo prezentácia'!$A$2:$G$113,7,FALSE)</f>
        <v>Ženy B</v>
      </c>
      <c r="J102" s="56" t="str">
        <f>VLOOKUP('02.kolo výsledky '!$A102,'02.kolo stopky'!A:C,3,FALSE)</f>
        <v>00:47:37,91</v>
      </c>
      <c r="K102" s="56">
        <f t="shared" si="9"/>
        <v>4.587747855344943E-3</v>
      </c>
      <c r="L102" s="56">
        <f t="shared" si="10"/>
        <v>1.4375810185185189E-2</v>
      </c>
      <c r="M102" s="28"/>
      <c r="N102" s="29"/>
      <c r="O102" s="29"/>
      <c r="P102" s="29"/>
      <c r="Q102" s="29"/>
      <c r="R102" s="29"/>
      <c r="S102" s="29"/>
      <c r="T102" s="29"/>
      <c r="U102" s="29"/>
      <c r="V102" s="29"/>
      <c r="W102" s="32">
        <f t="shared" si="8"/>
        <v>0</v>
      </c>
      <c r="Y102"/>
    </row>
    <row r="103" spans="1:25">
      <c r="A103" s="20">
        <v>129</v>
      </c>
      <c r="B103" s="43">
        <v>100</v>
      </c>
      <c r="C103" s="43">
        <v>7</v>
      </c>
      <c r="D103" s="6" t="str">
        <f>VLOOKUP(A103,'02.kolo prezentácia'!$A$2:$G$113,2,FALSE)</f>
        <v>Patricia</v>
      </c>
      <c r="E103" s="6" t="str">
        <f>VLOOKUP(A103,'02.kolo prezentácia'!$A$2:$G$113,3,FALSE)</f>
        <v>Pavlikova</v>
      </c>
      <c r="F103" s="5" t="str">
        <f>CONCATENATE('02.kolo výsledky '!$D103," ",'02.kolo výsledky '!$E103)</f>
        <v>Patricia Pavlikova</v>
      </c>
      <c r="G103" s="5" t="str">
        <f>VLOOKUP(A103,'02.kolo prezentácia'!$A$2:$G$113,4,FALSE)</f>
        <v>Trencin</v>
      </c>
      <c r="H103" s="3">
        <f>VLOOKUP(A103,'02.kolo prezentácia'!$A$2:$G$113,5,FALSE)</f>
        <v>1987</v>
      </c>
      <c r="I103" s="55" t="str">
        <f>VLOOKUP(A103,'02.kolo prezentácia'!$A$2:$G$113,7,FALSE)</f>
        <v>Ženy A</v>
      </c>
      <c r="J103" s="56" t="str">
        <f>VLOOKUP('02.kolo výsledky '!$A103,'02.kolo stopky'!A:C,3,FALSE)</f>
        <v>00:47:54,49</v>
      </c>
      <c r="K103" s="56">
        <f t="shared" si="9"/>
        <v>4.6143634098731188E-3</v>
      </c>
      <c r="L103" s="56">
        <f t="shared" si="10"/>
        <v>1.4567708333333332E-2</v>
      </c>
      <c r="M103" s="28"/>
      <c r="N103" s="29"/>
      <c r="O103" s="29"/>
      <c r="P103" s="29"/>
      <c r="Q103" s="29"/>
      <c r="R103" s="29"/>
      <c r="S103" s="29"/>
      <c r="T103" s="29"/>
      <c r="U103" s="29"/>
      <c r="V103" s="29"/>
      <c r="W103" s="32">
        <f t="shared" ref="W103:W115" si="12">SUM(M103:V103)</f>
        <v>0</v>
      </c>
      <c r="Y103"/>
    </row>
    <row r="104" spans="1:25">
      <c r="A104" s="20">
        <v>134</v>
      </c>
      <c r="B104" s="43">
        <v>101</v>
      </c>
      <c r="C104" s="43">
        <v>26</v>
      </c>
      <c r="D104" s="6" t="str">
        <f>VLOOKUP(A104,'02.kolo prezentácia'!$A$2:$G$113,2,FALSE)</f>
        <v>Igor</v>
      </c>
      <c r="E104" s="6" t="str">
        <f>VLOOKUP(A104,'02.kolo prezentácia'!$A$2:$G$113,3,FALSE)</f>
        <v>Baďura</v>
      </c>
      <c r="F104" s="5" t="str">
        <f>CONCATENATE('02.kolo výsledky '!$D104," ",'02.kolo výsledky '!$E104)</f>
        <v>Igor Baďura</v>
      </c>
      <c r="G104" s="5" t="str">
        <f>VLOOKUP(A104,'02.kolo prezentácia'!$A$2:$G$113,4,FALSE)</f>
        <v>Trenčín</v>
      </c>
      <c r="H104" s="3">
        <f>VLOOKUP(A104,'02.kolo prezentácia'!$A$2:$G$113,5,FALSE)</f>
        <v>1984</v>
      </c>
      <c r="I104" s="55" t="str">
        <f>VLOOKUP(A104,'02.kolo prezentácia'!$A$2:$G$113,7,FALSE)</f>
        <v>Muži B</v>
      </c>
      <c r="J104" s="56" t="str">
        <f>VLOOKUP('02.kolo výsledky '!$A104,'02.kolo stopky'!A:C,3,FALSE)</f>
        <v>00:48:20,25</v>
      </c>
      <c r="K104" s="56">
        <f t="shared" si="9"/>
        <v>4.6557154415164115E-3</v>
      </c>
      <c r="L104" s="56">
        <f t="shared" si="10"/>
        <v>1.4865856481481476E-2</v>
      </c>
      <c r="M104" s="28"/>
      <c r="N104" s="29"/>
      <c r="O104" s="29"/>
      <c r="P104" s="29"/>
      <c r="Q104" s="29"/>
      <c r="R104" s="29"/>
      <c r="S104" s="29"/>
      <c r="T104" s="29"/>
      <c r="U104" s="29"/>
      <c r="V104" s="29"/>
      <c r="W104" s="32">
        <f t="shared" si="12"/>
        <v>0</v>
      </c>
      <c r="Y104"/>
    </row>
    <row r="105" spans="1:25">
      <c r="A105" s="20">
        <v>121</v>
      </c>
      <c r="B105" s="43">
        <v>102</v>
      </c>
      <c r="C105" s="43">
        <v>8</v>
      </c>
      <c r="D105" s="6" t="str">
        <f>VLOOKUP(A105,'02.kolo prezentácia'!$A$2:$G$113,2,FALSE)</f>
        <v>Simona</v>
      </c>
      <c r="E105" s="6" t="str">
        <f>VLOOKUP(A105,'02.kolo prezentácia'!$A$2:$G$113,3,FALSE)</f>
        <v>Zacharová</v>
      </c>
      <c r="F105" s="5" t="str">
        <f>CONCATENATE('02.kolo výsledky '!$D105," ",'02.kolo výsledky '!$E105)</f>
        <v>Simona Zacharová</v>
      </c>
      <c r="G105" s="5" t="str">
        <f>VLOOKUP(A105,'02.kolo prezentácia'!$A$2:$G$113,4,FALSE)</f>
        <v>Trenčianska Teplá</v>
      </c>
      <c r="H105" s="3">
        <f>VLOOKUP(A105,'02.kolo prezentácia'!$A$2:$G$113,5,FALSE)</f>
        <v>1990</v>
      </c>
      <c r="I105" s="55" t="str">
        <f>VLOOKUP(A105,'02.kolo prezentácia'!$A$2:$G$113,7,FALSE)</f>
        <v>Ženy A</v>
      </c>
      <c r="J105" s="56" t="str">
        <f>VLOOKUP('02.kolo výsledky '!$A105,'02.kolo stopky'!A:C,3,FALSE)</f>
        <v>00:48:20,44</v>
      </c>
      <c r="K105" s="56">
        <f t="shared" si="9"/>
        <v>4.6560204448553959E-3</v>
      </c>
      <c r="L105" s="56">
        <f t="shared" si="10"/>
        <v>1.4868055555555551E-2</v>
      </c>
      <c r="M105" s="28"/>
      <c r="N105" s="29"/>
      <c r="O105" s="29"/>
      <c r="P105" s="29"/>
      <c r="Q105" s="29"/>
      <c r="R105" s="29"/>
      <c r="S105" s="29"/>
      <c r="T105" s="29"/>
      <c r="U105" s="29"/>
      <c r="V105" s="29"/>
      <c r="W105" s="32">
        <f t="shared" si="12"/>
        <v>0</v>
      </c>
      <c r="Y105"/>
    </row>
    <row r="106" spans="1:25">
      <c r="A106" s="20">
        <v>33</v>
      </c>
      <c r="B106" s="43">
        <v>103</v>
      </c>
      <c r="C106" s="43">
        <v>18</v>
      </c>
      <c r="D106" s="6" t="str">
        <f>VLOOKUP(A106,'02.kolo prezentácia'!$A$2:$G$113,2,FALSE)</f>
        <v>Martina</v>
      </c>
      <c r="E106" s="6" t="str">
        <f>VLOOKUP(A106,'02.kolo prezentácia'!$A$2:$G$113,3,FALSE)</f>
        <v>Miškechová</v>
      </c>
      <c r="F106" s="5" t="str">
        <f>CONCATENATE('02.kolo výsledky '!$D106," ",'02.kolo výsledky '!$E106)</f>
        <v>Martina Miškechová</v>
      </c>
      <c r="G106" s="5" t="str">
        <f>VLOOKUP(A106,'02.kolo prezentácia'!$A$2:$G$113,4,FALSE)</f>
        <v>Selec</v>
      </c>
      <c r="H106" s="3">
        <f>VLOOKUP(A106,'02.kolo prezentácia'!$A$2:$G$113,5,FALSE)</f>
        <v>1977</v>
      </c>
      <c r="I106" s="55" t="str">
        <f>VLOOKUP(A106,'02.kolo prezentácia'!$A$2:$G$113,7,FALSE)</f>
        <v>Ženy B</v>
      </c>
      <c r="J106" s="56" t="str">
        <f>VLOOKUP('02.kolo výsledky '!$A106,'02.kolo stopky'!A:C,3,FALSE)</f>
        <v>00:48:55,76</v>
      </c>
      <c r="K106" s="56">
        <f t="shared" si="9"/>
        <v>4.7127189602917752E-3</v>
      </c>
      <c r="L106" s="56">
        <f t="shared" si="10"/>
        <v>1.5276851851851847E-2</v>
      </c>
      <c r="M106" s="28"/>
      <c r="N106" s="29"/>
      <c r="O106" s="29"/>
      <c r="P106" s="29"/>
      <c r="Q106" s="29"/>
      <c r="R106" s="29"/>
      <c r="S106" s="29"/>
      <c r="T106" s="29"/>
      <c r="U106" s="29"/>
      <c r="V106" s="29"/>
      <c r="W106" s="32">
        <f t="shared" si="12"/>
        <v>0</v>
      </c>
      <c r="Y106"/>
    </row>
    <row r="107" spans="1:25">
      <c r="A107" s="20">
        <v>73</v>
      </c>
      <c r="B107" s="43">
        <v>104</v>
      </c>
      <c r="C107" s="43">
        <v>19</v>
      </c>
      <c r="D107" s="6" t="str">
        <f>VLOOKUP(A107,'02.kolo prezentácia'!$A$2:$G$113,2,FALSE)</f>
        <v>Eva</v>
      </c>
      <c r="E107" s="6" t="str">
        <f>VLOOKUP(A107,'02.kolo prezentácia'!$A$2:$G$113,3,FALSE)</f>
        <v>Gavendová</v>
      </c>
      <c r="F107" s="5" t="str">
        <f>CONCATENATE('02.kolo výsledky '!$D107," ",'02.kolo výsledky '!$E107)</f>
        <v>Eva Gavendová</v>
      </c>
      <c r="G107" s="5" t="str">
        <f>VLOOKUP(A107,'02.kolo prezentácia'!$A$2:$G$113,4,FALSE)</f>
        <v>Trenčín</v>
      </c>
      <c r="H107" s="3">
        <f>VLOOKUP(A107,'02.kolo prezentácia'!$A$2:$G$113,5,FALSE)</f>
        <v>1963</v>
      </c>
      <c r="I107" s="55" t="str">
        <f>VLOOKUP(A107,'02.kolo prezentácia'!$A$2:$G$113,7,FALSE)</f>
        <v>Ženy B</v>
      </c>
      <c r="J107" s="56" t="str">
        <f>VLOOKUP('02.kolo výsledky '!$A107,'02.kolo stopky'!A:C,3,FALSE)</f>
        <v>00:49:09,03</v>
      </c>
      <c r="K107" s="56">
        <f t="shared" si="9"/>
        <v>4.734021035598706E-3</v>
      </c>
      <c r="L107" s="56">
        <f t="shared" si="10"/>
        <v>1.5430439814814817E-2</v>
      </c>
      <c r="M107" s="28"/>
      <c r="N107" s="29"/>
      <c r="O107" s="29"/>
      <c r="P107" s="29"/>
      <c r="Q107" s="29"/>
      <c r="R107" s="29"/>
      <c r="S107" s="29"/>
      <c r="T107" s="29"/>
      <c r="U107" s="29"/>
      <c r="V107" s="29"/>
      <c r="W107" s="32">
        <f t="shared" si="12"/>
        <v>0</v>
      </c>
      <c r="Y107"/>
    </row>
    <row r="108" spans="1:25">
      <c r="A108" s="20">
        <v>119</v>
      </c>
      <c r="B108" s="43">
        <v>105</v>
      </c>
      <c r="C108" s="43">
        <v>9</v>
      </c>
      <c r="D108" s="6" t="str">
        <f>VLOOKUP(A108,'02.kolo prezentácia'!$A$2:$G$113,2,FALSE)</f>
        <v>Karolína</v>
      </c>
      <c r="E108" s="6" t="str">
        <f>VLOOKUP(A108,'02.kolo prezentácia'!$A$2:$G$113,3,FALSE)</f>
        <v>Lengyelová</v>
      </c>
      <c r="F108" s="5" t="str">
        <f>CONCATENATE('02.kolo výsledky '!$D108," ",'02.kolo výsledky '!$E108)</f>
        <v>Karolína Lengyelová</v>
      </c>
      <c r="G108" s="5" t="str">
        <f>VLOOKUP(A108,'02.kolo prezentácia'!$A$2:$G$113,4,FALSE)</f>
        <v>Trenčianska Teplá</v>
      </c>
      <c r="H108" s="3">
        <f>VLOOKUP(A108,'02.kolo prezentácia'!$A$2:$G$113,5,FALSE)</f>
        <v>1993</v>
      </c>
      <c r="I108" s="55" t="str">
        <f>VLOOKUP(A108,'02.kolo prezentácia'!$A$2:$G$113,7,FALSE)</f>
        <v>Ženy A</v>
      </c>
      <c r="J108" s="56" t="str">
        <f>VLOOKUP('02.kolo výsledky '!$A108,'02.kolo stopky'!A:C,3,FALSE)</f>
        <v>00:49:09,32</v>
      </c>
      <c r="K108" s="56">
        <f t="shared" si="9"/>
        <v>4.734486567010838E-3</v>
      </c>
      <c r="L108" s="56">
        <f t="shared" si="10"/>
        <v>1.5433796296296293E-2</v>
      </c>
      <c r="M108" s="28"/>
      <c r="N108" s="29"/>
      <c r="O108" s="29"/>
      <c r="P108" s="29"/>
      <c r="Q108" s="29"/>
      <c r="R108" s="29"/>
      <c r="S108" s="29"/>
      <c r="T108" s="29"/>
      <c r="U108" s="29"/>
      <c r="V108" s="29"/>
      <c r="W108" s="32">
        <f t="shared" si="12"/>
        <v>0</v>
      </c>
      <c r="Y108"/>
    </row>
    <row r="109" spans="1:25">
      <c r="A109" s="20">
        <v>133</v>
      </c>
      <c r="B109" s="43">
        <v>106</v>
      </c>
      <c r="C109" s="43">
        <v>10</v>
      </c>
      <c r="D109" s="6" t="str">
        <f>VLOOKUP(A109,'02.kolo prezentácia'!$A$2:$G$113,2,FALSE)</f>
        <v>Klaudia</v>
      </c>
      <c r="E109" s="6" t="str">
        <f>VLOOKUP(A109,'02.kolo prezentácia'!$A$2:$G$113,3,FALSE)</f>
        <v>Petrovska</v>
      </c>
      <c r="F109" s="5" t="str">
        <f>CONCATENATE('02.kolo výsledky '!$D109," ",'02.kolo výsledky '!$E109)</f>
        <v>Klaudia Petrovska</v>
      </c>
      <c r="G109" s="5" t="str">
        <f>VLOOKUP(A109,'02.kolo prezentácia'!$A$2:$G$113,4,FALSE)</f>
        <v>Trencin</v>
      </c>
      <c r="H109" s="3">
        <f>VLOOKUP(A109,'02.kolo prezentácia'!$A$2:$G$113,5,FALSE)</f>
        <v>1991</v>
      </c>
      <c r="I109" s="55" t="str">
        <f>VLOOKUP(A109,'02.kolo prezentácia'!$A$2:$G$113,7,FALSE)</f>
        <v>Ženy A</v>
      </c>
      <c r="J109" s="56" t="str">
        <f>VLOOKUP('02.kolo výsledky '!$A109,'02.kolo stopky'!A:C,3,FALSE)</f>
        <v>00:49:30,83</v>
      </c>
      <c r="K109" s="56">
        <f t="shared" si="9"/>
        <v>4.7690161555452816E-3</v>
      </c>
      <c r="L109" s="56">
        <f t="shared" si="10"/>
        <v>1.5682754629629626E-2</v>
      </c>
      <c r="M109" s="28"/>
      <c r="N109" s="29"/>
      <c r="O109" s="29"/>
      <c r="P109" s="29"/>
      <c r="Q109" s="29"/>
      <c r="R109" s="29"/>
      <c r="S109" s="29"/>
      <c r="T109" s="29"/>
      <c r="U109" s="29"/>
      <c r="V109" s="29"/>
      <c r="W109" s="32">
        <f t="shared" si="12"/>
        <v>0</v>
      </c>
      <c r="Y109"/>
    </row>
    <row r="110" spans="1:25">
      <c r="A110" s="20">
        <v>131</v>
      </c>
      <c r="B110" s="43">
        <v>107</v>
      </c>
      <c r="C110" s="43">
        <v>11</v>
      </c>
      <c r="D110" s="6" t="str">
        <f>VLOOKUP(A110,'02.kolo prezentácia'!$A$2:$G$113,2,FALSE)</f>
        <v>Alena</v>
      </c>
      <c r="E110" s="6" t="str">
        <f>VLOOKUP(A110,'02.kolo prezentácia'!$A$2:$G$113,3,FALSE)</f>
        <v>Falaštová</v>
      </c>
      <c r="F110" s="5" t="str">
        <f>CONCATENATE('02.kolo výsledky '!$D110," ",'02.kolo výsledky '!$E110)</f>
        <v>Alena Falaštová</v>
      </c>
      <c r="G110" s="5" t="str">
        <f>VLOOKUP(A110,'02.kolo prezentácia'!$A$2:$G$113,4,FALSE)</f>
        <v>Trenčín</v>
      </c>
      <c r="H110" s="3">
        <f>VLOOKUP(A110,'02.kolo prezentácia'!$A$2:$G$113,5,FALSE)</f>
        <v>1986</v>
      </c>
      <c r="I110" s="55" t="str">
        <f>VLOOKUP(A110,'02.kolo prezentácia'!$A$2:$G$113,7,FALSE)</f>
        <v>Ženy A</v>
      </c>
      <c r="J110" s="56" t="str">
        <f>VLOOKUP('02.kolo výsledky '!$A110,'02.kolo stopky'!A:C,3,FALSE)</f>
        <v>00:50:24,96</v>
      </c>
      <c r="K110" s="56">
        <f t="shared" si="9"/>
        <v>4.8559100015410691E-3</v>
      </c>
      <c r="L110" s="56">
        <f t="shared" si="10"/>
        <v>1.6309259259259259E-2</v>
      </c>
      <c r="M110" s="28"/>
      <c r="N110" s="29"/>
      <c r="O110" s="29"/>
      <c r="P110" s="29"/>
      <c r="Q110" s="29"/>
      <c r="R110" s="29"/>
      <c r="S110" s="29"/>
      <c r="T110" s="29"/>
      <c r="U110" s="29"/>
      <c r="V110" s="29"/>
      <c r="W110" s="32">
        <f t="shared" si="12"/>
        <v>0</v>
      </c>
      <c r="Y110"/>
    </row>
    <row r="111" spans="1:25">
      <c r="A111" s="20">
        <v>130</v>
      </c>
      <c r="B111" s="43">
        <v>108</v>
      </c>
      <c r="C111" s="43">
        <v>27</v>
      </c>
      <c r="D111" s="6" t="str">
        <f>VLOOKUP(A111,'02.kolo prezentácia'!$A$2:$G$113,2,FALSE)</f>
        <v>Štefan</v>
      </c>
      <c r="E111" s="6" t="str">
        <f>VLOOKUP(A111,'02.kolo prezentácia'!$A$2:$G$113,3,FALSE)</f>
        <v>Falašta</v>
      </c>
      <c r="F111" s="5" t="str">
        <f>CONCATENATE('02.kolo výsledky '!$D111," ",'02.kolo výsledky '!$E111)</f>
        <v>Štefan Falašta</v>
      </c>
      <c r="G111" s="5" t="str">
        <f>VLOOKUP(A111,'02.kolo prezentácia'!$A$2:$G$113,4,FALSE)</f>
        <v>Trenčín</v>
      </c>
      <c r="H111" s="3">
        <f>VLOOKUP(A111,'02.kolo prezentácia'!$A$2:$G$113,5,FALSE)</f>
        <v>1983</v>
      </c>
      <c r="I111" s="55" t="str">
        <f>VLOOKUP(A111,'02.kolo prezentácia'!$A$2:$G$113,7,FALSE)</f>
        <v>Muži B</v>
      </c>
      <c r="J111" s="56" t="str">
        <f>VLOOKUP('02.kolo výsledky '!$A111,'02.kolo stopky'!A:C,3,FALSE)</f>
        <v>00:50:51,36</v>
      </c>
      <c r="K111" s="56">
        <f t="shared" si="9"/>
        <v>4.8982894128525205E-3</v>
      </c>
      <c r="L111" s="56">
        <f t="shared" si="10"/>
        <v>1.6614814814814818E-2</v>
      </c>
      <c r="M111" s="28"/>
      <c r="N111" s="29"/>
      <c r="O111" s="29"/>
      <c r="P111" s="29"/>
      <c r="Q111" s="29"/>
      <c r="R111" s="29"/>
      <c r="S111" s="29"/>
      <c r="T111" s="29"/>
      <c r="U111" s="29"/>
      <c r="V111" s="29"/>
      <c r="W111" s="32">
        <f t="shared" si="12"/>
        <v>0</v>
      </c>
      <c r="Y111"/>
    </row>
    <row r="112" spans="1:25">
      <c r="A112" s="20">
        <v>126</v>
      </c>
      <c r="B112" s="43">
        <v>109</v>
      </c>
      <c r="C112" s="43">
        <v>28</v>
      </c>
      <c r="D112" s="6" t="str">
        <f>VLOOKUP(A112,'02.kolo prezentácia'!$A$2:$G$113,2,FALSE)</f>
        <v>Martin</v>
      </c>
      <c r="E112" s="6" t="str">
        <f>VLOOKUP(A112,'02.kolo prezentácia'!$A$2:$G$113,3,FALSE)</f>
        <v>Kopčan</v>
      </c>
      <c r="F112" s="5" t="str">
        <f>CONCATENATE('02.kolo výsledky '!$D112," ",'02.kolo výsledky '!$E112)</f>
        <v>Martin Kopčan</v>
      </c>
      <c r="G112" s="5" t="str">
        <f>VLOOKUP(A112,'02.kolo prezentácia'!$A$2:$G$113,4,FALSE)</f>
        <v>Bojnice</v>
      </c>
      <c r="H112" s="3">
        <f>VLOOKUP(A112,'02.kolo prezentácia'!$A$2:$G$113,5,FALSE)</f>
        <v>1979</v>
      </c>
      <c r="I112" s="55" t="str">
        <f>VLOOKUP(A112,'02.kolo prezentácia'!$A$2:$G$113,7,FALSE)</f>
        <v>Muži B</v>
      </c>
      <c r="J112" s="56" t="str">
        <f>VLOOKUP('02.kolo výsledky '!$A112,'02.kolo stopky'!A:C,3,FALSE)</f>
        <v>00:50:52,33</v>
      </c>
      <c r="K112" s="56">
        <f t="shared" si="9"/>
        <v>4.8998465351620694E-3</v>
      </c>
      <c r="L112" s="56">
        <f t="shared" si="10"/>
        <v>1.6626041666666667E-2</v>
      </c>
      <c r="M112" s="28"/>
      <c r="N112" s="29"/>
      <c r="O112" s="29"/>
      <c r="P112" s="29"/>
      <c r="Q112" s="29"/>
      <c r="R112" s="29"/>
      <c r="S112" s="29"/>
      <c r="T112" s="29"/>
      <c r="U112" s="29"/>
      <c r="V112" s="29"/>
      <c r="W112" s="32">
        <f t="shared" si="12"/>
        <v>0</v>
      </c>
      <c r="Y112"/>
    </row>
    <row r="113" spans="1:25">
      <c r="A113" s="20">
        <v>109</v>
      </c>
      <c r="B113" s="43">
        <v>110</v>
      </c>
      <c r="C113" s="43">
        <v>20</v>
      </c>
      <c r="D113" s="6" t="str">
        <f>VLOOKUP(A113,'02.kolo prezentácia'!$A$2:$G$113,2,FALSE)</f>
        <v>Jana</v>
      </c>
      <c r="E113" s="6" t="str">
        <f>VLOOKUP(A113,'02.kolo prezentácia'!$A$2:$G$113,3,FALSE)</f>
        <v>Masariková</v>
      </c>
      <c r="F113" s="5" t="str">
        <f>CONCATENATE('02.kolo výsledky '!$D113," ",'02.kolo výsledky '!$E113)</f>
        <v>Jana Masariková</v>
      </c>
      <c r="G113" s="5" t="str">
        <f>VLOOKUP(A113,'02.kolo prezentácia'!$A$2:$G$113,4,FALSE)</f>
        <v>Štvorlístok Trenčín</v>
      </c>
      <c r="H113" s="3">
        <f>VLOOKUP(A113,'02.kolo prezentácia'!$A$2:$G$113,5,FALSE)</f>
        <v>1968</v>
      </c>
      <c r="I113" s="55" t="str">
        <f>VLOOKUP(A113,'02.kolo prezentácia'!$A$2:$G$113,7,FALSE)</f>
        <v>Ženy B</v>
      </c>
      <c r="J113" s="56" t="str">
        <f>VLOOKUP('02.kolo výsledky '!$A113,'02.kolo stopky'!A:C,3,FALSE)</f>
        <v>00:52:25,55</v>
      </c>
      <c r="K113" s="56">
        <f t="shared" si="9"/>
        <v>5.0494908049519699E-3</v>
      </c>
      <c r="L113" s="56">
        <f t="shared" si="10"/>
        <v>1.770497685185185E-2</v>
      </c>
      <c r="M113" s="28"/>
      <c r="N113" s="29"/>
      <c r="O113" s="29"/>
      <c r="P113" s="29"/>
      <c r="Q113" s="29"/>
      <c r="R113" s="29"/>
      <c r="S113" s="29"/>
      <c r="T113" s="29"/>
      <c r="U113" s="29"/>
      <c r="V113" s="29"/>
      <c r="W113" s="32">
        <f t="shared" si="12"/>
        <v>0</v>
      </c>
      <c r="Y113"/>
    </row>
    <row r="114" spans="1:25">
      <c r="A114" s="20">
        <v>113</v>
      </c>
      <c r="B114" s="43">
        <v>111</v>
      </c>
      <c r="C114" s="43">
        <v>12</v>
      </c>
      <c r="D114" s="6" t="str">
        <f>VLOOKUP(A114,'02.kolo prezentácia'!$A$2:$G$113,2,FALSE)</f>
        <v>Nikola</v>
      </c>
      <c r="E114" s="6" t="str">
        <f>VLOOKUP(A114,'02.kolo prezentácia'!$A$2:$G$113,3,FALSE)</f>
        <v>Lišková</v>
      </c>
      <c r="F114" s="5" t="str">
        <f>CONCATENATE('02.kolo výsledky '!$D114," ",'02.kolo výsledky '!$E114)</f>
        <v>Nikola Lišková</v>
      </c>
      <c r="G114" s="5" t="str">
        <f>VLOOKUP(A114,'02.kolo prezentácia'!$A$2:$G$113,4,FALSE)</f>
        <v>Buď lepší</v>
      </c>
      <c r="H114" s="3">
        <f>VLOOKUP(A114,'02.kolo prezentácia'!$A$2:$G$113,5,FALSE)</f>
        <v>1991</v>
      </c>
      <c r="I114" s="55" t="str">
        <f>VLOOKUP(A114,'02.kolo prezentácia'!$A$2:$G$113,7,FALSE)</f>
        <v>Ženy A</v>
      </c>
      <c r="J114" s="56" t="str">
        <f>VLOOKUP('02.kolo výsledky '!$A114,'02.kolo stopky'!A:C,3,FALSE)</f>
        <v>00:59:50,19</v>
      </c>
      <c r="K114" s="56">
        <f t="shared" si="9"/>
        <v>5.7632628294036065E-3</v>
      </c>
      <c r="L114" s="56">
        <f t="shared" si="10"/>
        <v>2.2851273148148152E-2</v>
      </c>
      <c r="M114" s="28"/>
      <c r="N114" s="29"/>
      <c r="O114" s="29"/>
      <c r="P114" s="29"/>
      <c r="Q114" s="29"/>
      <c r="R114" s="29"/>
      <c r="S114" s="29"/>
      <c r="T114" s="29"/>
      <c r="U114" s="29"/>
      <c r="V114" s="29"/>
      <c r="W114" s="32">
        <f t="shared" si="12"/>
        <v>0</v>
      </c>
      <c r="Y114"/>
    </row>
    <row r="115" spans="1:25">
      <c r="A115" s="20">
        <v>112</v>
      </c>
      <c r="B115" s="43">
        <v>112</v>
      </c>
      <c r="C115" s="43">
        <v>29</v>
      </c>
      <c r="D115" s="6" t="str">
        <f>VLOOKUP(A115,'02.kolo prezentácia'!$A$2:$G$113,2,FALSE)</f>
        <v>Juraj</v>
      </c>
      <c r="E115" s="6" t="str">
        <f>VLOOKUP(A115,'02.kolo prezentácia'!$A$2:$G$113,3,FALSE)</f>
        <v>Liška</v>
      </c>
      <c r="F115" s="5" t="str">
        <f>CONCATENATE('02.kolo výsledky '!$D115," ",'02.kolo výsledky '!$E115)</f>
        <v>Juraj Liška</v>
      </c>
      <c r="G115" s="5" t="str">
        <f>VLOOKUP(A115,'02.kolo prezentácia'!$A$2:$G$113,4,FALSE)</f>
        <v>Buď lepší</v>
      </c>
      <c r="H115" s="3">
        <f>VLOOKUP(A115,'02.kolo prezentácia'!$A$2:$G$113,5,FALSE)</f>
        <v>1985</v>
      </c>
      <c r="I115" s="55" t="str">
        <f>VLOOKUP(A115,'02.kolo prezentácia'!$A$2:$G$113,7,FALSE)</f>
        <v>Muži B</v>
      </c>
      <c r="J115" s="56" t="str">
        <f>VLOOKUP('02.kolo výsledky '!$A115,'02.kolo stopky'!A:C,3,FALSE)</f>
        <v>01:02:18,47</v>
      </c>
      <c r="K115" s="56">
        <f t="shared" si="9"/>
        <v>6.0012938562695843E-3</v>
      </c>
      <c r="L115" s="56">
        <f t="shared" si="10"/>
        <v>2.4567476851851851E-2</v>
      </c>
      <c r="M115" s="28"/>
      <c r="N115" s="29"/>
      <c r="O115" s="29"/>
      <c r="P115" s="29"/>
      <c r="Q115" s="29"/>
      <c r="R115" s="29"/>
      <c r="S115" s="29"/>
      <c r="T115" s="29"/>
      <c r="U115" s="29"/>
      <c r="V115" s="29"/>
      <c r="W115" s="32">
        <f t="shared" si="12"/>
        <v>0</v>
      </c>
      <c r="Y115"/>
    </row>
    <row r="116" spans="1:25">
      <c r="Y116"/>
    </row>
    <row r="117" spans="1:25">
      <c r="Y117"/>
    </row>
    <row r="118" spans="1:25">
      <c r="Y118"/>
    </row>
    <row r="119" spans="1:25">
      <c r="Y119"/>
    </row>
    <row r="120" spans="1:25">
      <c r="Y120"/>
    </row>
    <row r="121" spans="1:25">
      <c r="Y121"/>
    </row>
    <row r="122" spans="1:25">
      <c r="Y122"/>
    </row>
    <row r="123" spans="1:25">
      <c r="Y123"/>
    </row>
    <row r="124" spans="1:25">
      <c r="Y124"/>
    </row>
    <row r="125" spans="1:25">
      <c r="Y125"/>
    </row>
    <row r="126" spans="1:25">
      <c r="Y126"/>
    </row>
    <row r="127" spans="1:25">
      <c r="Y127"/>
    </row>
    <row r="128" spans="1:25">
      <c r="Y128"/>
    </row>
    <row r="129" spans="25:25">
      <c r="Y129"/>
    </row>
    <row r="130" spans="25:25">
      <c r="Y130"/>
    </row>
    <row r="131" spans="25:25">
      <c r="Y131"/>
    </row>
  </sheetData>
  <sheetCalcPr fullCalcOnLoad="1"/>
  <mergeCells count="1">
    <mergeCell ref="A1:W1"/>
  </mergeCells>
  <phoneticPr fontId="0" type="noConversion"/>
  <conditionalFormatting sqref="Z132:Z65536 Z1:Z2 X3:X131">
    <cfRule type="cellIs" dxfId="0" priority="1" operator="lessThan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9" scale="87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="80" zoomScaleNormal="80" workbookViewId="0"/>
  </sheetViews>
  <sheetFormatPr defaultRowHeight="15"/>
  <cols>
    <col min="1" max="1" width="20.28515625" style="19" bestFit="1" customWidth="1"/>
    <col min="2" max="2" width="16.5703125" style="10" bestFit="1" customWidth="1"/>
    <col min="3" max="3" width="13.42578125" style="23" bestFit="1" customWidth="1"/>
    <col min="6" max="6" width="53.85546875" bestFit="1" customWidth="1"/>
    <col min="8" max="8" width="16.5703125" bestFit="1" customWidth="1"/>
    <col min="9" max="9" width="30.28515625" style="1" bestFit="1" customWidth="1"/>
    <col min="10" max="10" width="19.140625" bestFit="1" customWidth="1"/>
    <col min="11" max="11" width="19.28515625" bestFit="1" customWidth="1"/>
  </cols>
  <sheetData>
    <row r="1" spans="1:11" s="16" customFormat="1" ht="42">
      <c r="A1" s="15" t="s">
        <v>0</v>
      </c>
      <c r="B1" s="15" t="s">
        <v>21</v>
      </c>
      <c r="C1" s="22" t="s">
        <v>6</v>
      </c>
      <c r="F1" s="17" t="s">
        <v>27</v>
      </c>
      <c r="G1" s="17"/>
      <c r="H1" s="33" t="s">
        <v>40</v>
      </c>
      <c r="I1" s="33" t="s">
        <v>46</v>
      </c>
      <c r="J1" s="33" t="s">
        <v>44</v>
      </c>
      <c r="K1" s="33" t="s">
        <v>45</v>
      </c>
    </row>
    <row r="2" spans="1:11">
      <c r="A2" s="1">
        <f t="shared" ref="A2:A65" si="0">K2</f>
        <v>17</v>
      </c>
      <c r="B2" s="24" t="e">
        <f>VALUE(REPLACE(H2,1,5,""))</f>
        <v>#VALUE!</v>
      </c>
      <c r="C2" t="str">
        <f>REPLACE(J2,FIND(".",J2),1,",")</f>
        <v>00:26:55,84</v>
      </c>
      <c r="H2">
        <v>1</v>
      </c>
      <c r="I2" t="s">
        <v>487</v>
      </c>
      <c r="J2" t="s">
        <v>487</v>
      </c>
      <c r="K2">
        <v>17</v>
      </c>
    </row>
    <row r="3" spans="1:11">
      <c r="A3" s="1">
        <f t="shared" si="0"/>
        <v>20</v>
      </c>
      <c r="B3" s="24" t="e">
        <f t="shared" ref="B3:B53" si="1">VALUE(REPLACE(H3,1,5,""))</f>
        <v>#VALUE!</v>
      </c>
      <c r="C3" t="str">
        <f t="shared" ref="C3:C53" si="2">REPLACE(J3,FIND(".",J3),1,",")</f>
        <v>00:27:56,32</v>
      </c>
      <c r="H3">
        <v>2</v>
      </c>
      <c r="I3" t="s">
        <v>485</v>
      </c>
      <c r="J3" t="s">
        <v>486</v>
      </c>
      <c r="K3">
        <v>20</v>
      </c>
    </row>
    <row r="4" spans="1:11">
      <c r="A4" s="1">
        <f t="shared" si="0"/>
        <v>32</v>
      </c>
      <c r="B4" s="24" t="e">
        <f t="shared" si="1"/>
        <v>#VALUE!</v>
      </c>
      <c r="C4" t="str">
        <f t="shared" si="2"/>
        <v>00:28:33,46</v>
      </c>
      <c r="H4">
        <v>3</v>
      </c>
      <c r="I4" t="s">
        <v>483</v>
      </c>
      <c r="J4" t="s">
        <v>484</v>
      </c>
      <c r="K4">
        <v>32</v>
      </c>
    </row>
    <row r="5" spans="1:11">
      <c r="A5" s="1">
        <f t="shared" si="0"/>
        <v>61</v>
      </c>
      <c r="B5" s="24" t="e">
        <f t="shared" si="1"/>
        <v>#VALUE!</v>
      </c>
      <c r="C5" t="str">
        <f t="shared" si="2"/>
        <v>00:28:53,85</v>
      </c>
      <c r="H5">
        <v>4</v>
      </c>
      <c r="I5" t="s">
        <v>481</v>
      </c>
      <c r="J5" t="s">
        <v>482</v>
      </c>
      <c r="K5">
        <v>61</v>
      </c>
    </row>
    <row r="6" spans="1:11">
      <c r="A6" s="1">
        <f t="shared" si="0"/>
        <v>1</v>
      </c>
      <c r="B6" s="24" t="e">
        <f t="shared" si="1"/>
        <v>#VALUE!</v>
      </c>
      <c r="C6" t="str">
        <f t="shared" si="2"/>
        <v>00:29:03,78</v>
      </c>
      <c r="H6">
        <v>5</v>
      </c>
      <c r="I6" t="s">
        <v>337</v>
      </c>
      <c r="J6" t="s">
        <v>480</v>
      </c>
      <c r="K6">
        <v>1</v>
      </c>
    </row>
    <row r="7" spans="1:11">
      <c r="A7" s="1">
        <f t="shared" si="0"/>
        <v>21</v>
      </c>
      <c r="B7" s="24" t="e">
        <f t="shared" si="1"/>
        <v>#VALUE!</v>
      </c>
      <c r="C7" t="str">
        <f t="shared" si="2"/>
        <v>00:29:53,05</v>
      </c>
      <c r="H7">
        <v>6</v>
      </c>
      <c r="I7" t="s">
        <v>478</v>
      </c>
      <c r="J7" t="s">
        <v>479</v>
      </c>
      <c r="K7">
        <v>21</v>
      </c>
    </row>
    <row r="8" spans="1:11">
      <c r="A8" s="1">
        <f t="shared" si="0"/>
        <v>19</v>
      </c>
      <c r="B8" s="24" t="e">
        <f t="shared" si="1"/>
        <v>#VALUE!</v>
      </c>
      <c r="C8" t="str">
        <f t="shared" si="2"/>
        <v>00:29:57,44</v>
      </c>
      <c r="H8">
        <v>7</v>
      </c>
      <c r="I8" t="s">
        <v>476</v>
      </c>
      <c r="J8" t="s">
        <v>477</v>
      </c>
      <c r="K8">
        <v>19</v>
      </c>
    </row>
    <row r="9" spans="1:11">
      <c r="A9" s="1">
        <f t="shared" si="0"/>
        <v>25</v>
      </c>
      <c r="B9" s="24" t="e">
        <f t="shared" si="1"/>
        <v>#VALUE!</v>
      </c>
      <c r="C9" t="str">
        <f t="shared" si="2"/>
        <v>00:29:59,19</v>
      </c>
      <c r="H9">
        <v>8</v>
      </c>
      <c r="I9" t="s">
        <v>474</v>
      </c>
      <c r="J9" t="s">
        <v>475</v>
      </c>
      <c r="K9">
        <v>25</v>
      </c>
    </row>
    <row r="10" spans="1:11">
      <c r="A10" s="1">
        <f t="shared" si="0"/>
        <v>2</v>
      </c>
      <c r="B10" s="24" t="e">
        <f t="shared" si="1"/>
        <v>#VALUE!</v>
      </c>
      <c r="C10" t="str">
        <f t="shared" si="2"/>
        <v>00:30:12,99</v>
      </c>
      <c r="H10">
        <v>9</v>
      </c>
      <c r="I10" t="s">
        <v>472</v>
      </c>
      <c r="J10" t="s">
        <v>473</v>
      </c>
      <c r="K10">
        <v>2</v>
      </c>
    </row>
    <row r="11" spans="1:11">
      <c r="A11" s="1">
        <f t="shared" si="0"/>
        <v>83</v>
      </c>
      <c r="B11" s="24" t="e">
        <f t="shared" si="1"/>
        <v>#VALUE!</v>
      </c>
      <c r="C11" t="str">
        <f t="shared" si="2"/>
        <v>00:30:47,22</v>
      </c>
      <c r="H11">
        <v>10</v>
      </c>
      <c r="I11" t="s">
        <v>470</v>
      </c>
      <c r="J11" t="s">
        <v>471</v>
      </c>
      <c r="K11">
        <v>83</v>
      </c>
    </row>
    <row r="12" spans="1:11">
      <c r="A12" s="1">
        <f t="shared" si="0"/>
        <v>40</v>
      </c>
      <c r="B12" s="24" t="e">
        <f t="shared" si="1"/>
        <v>#VALUE!</v>
      </c>
      <c r="C12" t="str">
        <f t="shared" si="2"/>
        <v>00:31:19,52</v>
      </c>
      <c r="H12">
        <v>11</v>
      </c>
      <c r="I12" t="s">
        <v>468</v>
      </c>
      <c r="J12" t="s">
        <v>469</v>
      </c>
      <c r="K12">
        <v>40</v>
      </c>
    </row>
    <row r="13" spans="1:11">
      <c r="A13" s="1">
        <f t="shared" si="0"/>
        <v>108</v>
      </c>
      <c r="B13" s="24" t="e">
        <f t="shared" si="1"/>
        <v>#VALUE!</v>
      </c>
      <c r="C13" t="str">
        <f t="shared" si="2"/>
        <v>00:31:27,91</v>
      </c>
      <c r="H13">
        <v>12</v>
      </c>
      <c r="I13" t="s">
        <v>466</v>
      </c>
      <c r="J13" t="s">
        <v>467</v>
      </c>
      <c r="K13">
        <v>108</v>
      </c>
    </row>
    <row r="14" spans="1:11">
      <c r="A14" s="1">
        <f t="shared" si="0"/>
        <v>70</v>
      </c>
      <c r="B14" s="24" t="e">
        <f t="shared" si="1"/>
        <v>#VALUE!</v>
      </c>
      <c r="C14" t="str">
        <f t="shared" si="2"/>
        <v>00:31:53,47</v>
      </c>
      <c r="H14">
        <v>13</v>
      </c>
      <c r="I14" t="s">
        <v>464</v>
      </c>
      <c r="J14" t="s">
        <v>465</v>
      </c>
      <c r="K14">
        <v>70</v>
      </c>
    </row>
    <row r="15" spans="1:11">
      <c r="A15" s="1">
        <f t="shared" si="0"/>
        <v>16</v>
      </c>
      <c r="B15" s="24" t="e">
        <f t="shared" si="1"/>
        <v>#VALUE!</v>
      </c>
      <c r="C15" t="str">
        <f t="shared" si="2"/>
        <v>00:32:07,10</v>
      </c>
      <c r="H15">
        <v>14</v>
      </c>
      <c r="I15" t="s">
        <v>462</v>
      </c>
      <c r="J15" t="s">
        <v>463</v>
      </c>
      <c r="K15">
        <v>16</v>
      </c>
    </row>
    <row r="16" spans="1:11">
      <c r="A16" s="1">
        <f t="shared" si="0"/>
        <v>26</v>
      </c>
      <c r="B16" s="24" t="e">
        <f t="shared" si="1"/>
        <v>#VALUE!</v>
      </c>
      <c r="C16" t="str">
        <f t="shared" si="2"/>
        <v>00:32:28,80</v>
      </c>
      <c r="H16">
        <v>15</v>
      </c>
      <c r="I16" t="s">
        <v>460</v>
      </c>
      <c r="J16" t="s">
        <v>461</v>
      </c>
      <c r="K16">
        <v>26</v>
      </c>
    </row>
    <row r="17" spans="1:11">
      <c r="A17" s="1">
        <f t="shared" si="0"/>
        <v>29</v>
      </c>
      <c r="B17" s="24" t="e">
        <f t="shared" si="1"/>
        <v>#VALUE!</v>
      </c>
      <c r="C17" t="str">
        <f t="shared" si="2"/>
        <v>00:32:45,76</v>
      </c>
      <c r="H17">
        <v>16</v>
      </c>
      <c r="I17" t="s">
        <v>458</v>
      </c>
      <c r="J17" t="s">
        <v>459</v>
      </c>
      <c r="K17">
        <v>29</v>
      </c>
    </row>
    <row r="18" spans="1:11">
      <c r="A18" s="1">
        <f t="shared" si="0"/>
        <v>5</v>
      </c>
      <c r="B18" s="24" t="e">
        <f t="shared" si="1"/>
        <v>#VALUE!</v>
      </c>
      <c r="C18" t="str">
        <f t="shared" si="2"/>
        <v>00:32:51,76</v>
      </c>
      <c r="H18">
        <v>17</v>
      </c>
      <c r="I18" t="s">
        <v>456</v>
      </c>
      <c r="J18" t="s">
        <v>457</v>
      </c>
      <c r="K18">
        <v>5</v>
      </c>
    </row>
    <row r="19" spans="1:11">
      <c r="A19" s="1">
        <f t="shared" si="0"/>
        <v>37</v>
      </c>
      <c r="B19" s="24" t="e">
        <f t="shared" si="1"/>
        <v>#VALUE!</v>
      </c>
      <c r="C19" t="str">
        <f t="shared" si="2"/>
        <v>00:32:55,69</v>
      </c>
      <c r="H19">
        <v>18</v>
      </c>
      <c r="I19" t="s">
        <v>139</v>
      </c>
      <c r="J19" t="s">
        <v>455</v>
      </c>
      <c r="K19">
        <v>37</v>
      </c>
    </row>
    <row r="20" spans="1:11">
      <c r="A20" s="1">
        <f t="shared" si="0"/>
        <v>8</v>
      </c>
      <c r="B20" s="24" t="e">
        <f t="shared" si="1"/>
        <v>#VALUE!</v>
      </c>
      <c r="C20" t="str">
        <f t="shared" si="2"/>
        <v>00:33:10,82</v>
      </c>
      <c r="H20">
        <v>19</v>
      </c>
      <c r="I20" t="s">
        <v>453</v>
      </c>
      <c r="J20" t="s">
        <v>454</v>
      </c>
      <c r="K20">
        <v>8</v>
      </c>
    </row>
    <row r="21" spans="1:11">
      <c r="A21" s="1">
        <f t="shared" si="0"/>
        <v>107</v>
      </c>
      <c r="B21" s="24" t="e">
        <f t="shared" si="1"/>
        <v>#VALUE!</v>
      </c>
      <c r="C21" t="str">
        <f t="shared" si="2"/>
        <v>00:33:30,21</v>
      </c>
      <c r="H21">
        <v>20</v>
      </c>
      <c r="I21" t="s">
        <v>451</v>
      </c>
      <c r="J21" t="s">
        <v>452</v>
      </c>
      <c r="K21">
        <v>107</v>
      </c>
    </row>
    <row r="22" spans="1:11">
      <c r="A22" s="1">
        <f t="shared" si="0"/>
        <v>84</v>
      </c>
      <c r="B22" s="24" t="e">
        <f t="shared" si="1"/>
        <v>#VALUE!</v>
      </c>
      <c r="C22" t="str">
        <f t="shared" si="2"/>
        <v>00:34:10,39</v>
      </c>
      <c r="H22">
        <v>21</v>
      </c>
      <c r="I22" t="s">
        <v>449</v>
      </c>
      <c r="J22" t="s">
        <v>450</v>
      </c>
      <c r="K22">
        <v>84</v>
      </c>
    </row>
    <row r="23" spans="1:11">
      <c r="A23" s="1">
        <f t="shared" si="0"/>
        <v>34</v>
      </c>
      <c r="B23" s="24" t="e">
        <f t="shared" si="1"/>
        <v>#VALUE!</v>
      </c>
      <c r="C23" t="str">
        <f t="shared" si="2"/>
        <v>00:34:19,07</v>
      </c>
      <c r="H23">
        <v>22</v>
      </c>
      <c r="I23" t="s">
        <v>447</v>
      </c>
      <c r="J23" t="s">
        <v>448</v>
      </c>
      <c r="K23">
        <v>34</v>
      </c>
    </row>
    <row r="24" spans="1:11">
      <c r="A24" s="1">
        <f t="shared" si="0"/>
        <v>93</v>
      </c>
      <c r="B24" s="24" t="e">
        <f t="shared" si="1"/>
        <v>#VALUE!</v>
      </c>
      <c r="C24" t="str">
        <f t="shared" si="2"/>
        <v>00:34:21,40</v>
      </c>
      <c r="H24">
        <v>23</v>
      </c>
      <c r="I24" t="s">
        <v>445</v>
      </c>
      <c r="J24" t="s">
        <v>446</v>
      </c>
      <c r="K24">
        <v>93</v>
      </c>
    </row>
    <row r="25" spans="1:11">
      <c r="A25" s="1">
        <f t="shared" si="0"/>
        <v>45</v>
      </c>
      <c r="B25" s="24" t="e">
        <f t="shared" si="1"/>
        <v>#VALUE!</v>
      </c>
      <c r="C25" t="str">
        <f t="shared" si="2"/>
        <v>00:34:23,48</v>
      </c>
      <c r="H25">
        <v>24</v>
      </c>
      <c r="I25" t="s">
        <v>443</v>
      </c>
      <c r="J25" t="s">
        <v>444</v>
      </c>
      <c r="K25">
        <v>45</v>
      </c>
    </row>
    <row r="26" spans="1:11">
      <c r="A26" s="1">
        <f t="shared" si="0"/>
        <v>43</v>
      </c>
      <c r="B26" s="24" t="e">
        <f t="shared" si="1"/>
        <v>#VALUE!</v>
      </c>
      <c r="C26" t="str">
        <f t="shared" si="2"/>
        <v>00:34:28,48</v>
      </c>
      <c r="H26">
        <v>25</v>
      </c>
      <c r="I26" t="s">
        <v>441</v>
      </c>
      <c r="J26" t="s">
        <v>442</v>
      </c>
      <c r="K26">
        <v>43</v>
      </c>
    </row>
    <row r="27" spans="1:11">
      <c r="A27" s="1">
        <f t="shared" si="0"/>
        <v>7</v>
      </c>
      <c r="B27" s="24" t="e">
        <f t="shared" si="1"/>
        <v>#VALUE!</v>
      </c>
      <c r="C27" t="str">
        <f t="shared" si="2"/>
        <v>00:34:32,29</v>
      </c>
      <c r="H27">
        <v>26</v>
      </c>
      <c r="I27" t="s">
        <v>439</v>
      </c>
      <c r="J27" t="s">
        <v>440</v>
      </c>
      <c r="K27">
        <v>7</v>
      </c>
    </row>
    <row r="28" spans="1:11">
      <c r="A28" s="1">
        <f t="shared" si="0"/>
        <v>114</v>
      </c>
      <c r="B28" s="24" t="e">
        <f t="shared" si="1"/>
        <v>#VALUE!</v>
      </c>
      <c r="C28" t="str">
        <f t="shared" si="2"/>
        <v>00:34:33,48</v>
      </c>
      <c r="H28">
        <v>27</v>
      </c>
      <c r="I28" t="s">
        <v>437</v>
      </c>
      <c r="J28" t="s">
        <v>438</v>
      </c>
      <c r="K28">
        <v>114</v>
      </c>
    </row>
    <row r="29" spans="1:11">
      <c r="A29" s="1">
        <f t="shared" si="0"/>
        <v>63</v>
      </c>
      <c r="B29" s="24" t="e">
        <f t="shared" si="1"/>
        <v>#VALUE!</v>
      </c>
      <c r="C29" t="str">
        <f t="shared" si="2"/>
        <v>00:34:37,41</v>
      </c>
      <c r="H29">
        <v>28</v>
      </c>
      <c r="I29" t="s">
        <v>139</v>
      </c>
      <c r="J29" t="s">
        <v>436</v>
      </c>
      <c r="K29">
        <v>63</v>
      </c>
    </row>
    <row r="30" spans="1:11">
      <c r="A30" s="1">
        <f t="shared" si="0"/>
        <v>127</v>
      </c>
      <c r="B30" s="24" t="e">
        <f t="shared" si="1"/>
        <v>#VALUE!</v>
      </c>
      <c r="C30" t="str">
        <f t="shared" si="2"/>
        <v>00:34:37,73</v>
      </c>
      <c r="H30">
        <v>29</v>
      </c>
      <c r="I30" t="s">
        <v>434</v>
      </c>
      <c r="J30" t="s">
        <v>435</v>
      </c>
      <c r="K30">
        <v>127</v>
      </c>
    </row>
    <row r="31" spans="1:11">
      <c r="A31" s="1">
        <f t="shared" si="0"/>
        <v>53</v>
      </c>
      <c r="B31" s="24" t="e">
        <f t="shared" si="1"/>
        <v>#VALUE!</v>
      </c>
      <c r="C31" t="str">
        <f t="shared" si="2"/>
        <v>00:34:49,79</v>
      </c>
      <c r="H31">
        <v>30</v>
      </c>
      <c r="I31" t="s">
        <v>432</v>
      </c>
      <c r="J31" t="s">
        <v>433</v>
      </c>
      <c r="K31">
        <v>53</v>
      </c>
    </row>
    <row r="32" spans="1:11">
      <c r="A32" s="1">
        <f t="shared" si="0"/>
        <v>102</v>
      </c>
      <c r="B32" s="24" t="e">
        <f t="shared" si="1"/>
        <v>#VALUE!</v>
      </c>
      <c r="C32" t="str">
        <f t="shared" si="2"/>
        <v>00:34:59,80</v>
      </c>
      <c r="H32">
        <v>31</v>
      </c>
      <c r="I32" t="s">
        <v>430</v>
      </c>
      <c r="J32" t="s">
        <v>431</v>
      </c>
      <c r="K32">
        <v>102</v>
      </c>
    </row>
    <row r="33" spans="1:11">
      <c r="A33" s="1">
        <f t="shared" si="0"/>
        <v>50</v>
      </c>
      <c r="B33" s="24" t="e">
        <f t="shared" si="1"/>
        <v>#VALUE!</v>
      </c>
      <c r="C33" t="str">
        <f t="shared" si="2"/>
        <v>00:35:11,49</v>
      </c>
      <c r="H33">
        <v>32</v>
      </c>
      <c r="I33" t="s">
        <v>428</v>
      </c>
      <c r="J33" t="s">
        <v>429</v>
      </c>
      <c r="K33">
        <v>50</v>
      </c>
    </row>
    <row r="34" spans="1:11">
      <c r="A34" s="1">
        <f t="shared" si="0"/>
        <v>75</v>
      </c>
      <c r="B34" s="24" t="e">
        <f t="shared" si="1"/>
        <v>#VALUE!</v>
      </c>
      <c r="C34" t="str">
        <f t="shared" si="2"/>
        <v>00:35:13,94</v>
      </c>
      <c r="H34">
        <v>33</v>
      </c>
      <c r="I34" t="s">
        <v>426</v>
      </c>
      <c r="J34" t="s">
        <v>427</v>
      </c>
      <c r="K34">
        <v>75</v>
      </c>
    </row>
    <row r="35" spans="1:11">
      <c r="A35" s="1">
        <f t="shared" si="0"/>
        <v>72</v>
      </c>
      <c r="B35" s="24" t="e">
        <f t="shared" si="1"/>
        <v>#VALUE!</v>
      </c>
      <c r="C35" t="str">
        <f t="shared" si="2"/>
        <v>00:35:27,83</v>
      </c>
      <c r="H35">
        <v>34</v>
      </c>
      <c r="I35" t="s">
        <v>424</v>
      </c>
      <c r="J35" t="s">
        <v>425</v>
      </c>
      <c r="K35">
        <v>72</v>
      </c>
    </row>
    <row r="36" spans="1:11">
      <c r="A36" s="1">
        <f t="shared" si="0"/>
        <v>118</v>
      </c>
      <c r="B36" s="24" t="e">
        <f t="shared" si="1"/>
        <v>#VALUE!</v>
      </c>
      <c r="C36" t="str">
        <f t="shared" si="2"/>
        <v>00:35:28,72</v>
      </c>
      <c r="H36">
        <v>35</v>
      </c>
      <c r="I36" t="s">
        <v>422</v>
      </c>
      <c r="J36" t="s">
        <v>423</v>
      </c>
      <c r="K36">
        <v>118</v>
      </c>
    </row>
    <row r="37" spans="1:11">
      <c r="A37" s="1">
        <f t="shared" si="0"/>
        <v>122</v>
      </c>
      <c r="B37" s="24" t="e">
        <f t="shared" si="1"/>
        <v>#VALUE!</v>
      </c>
      <c r="C37" t="str">
        <f t="shared" si="2"/>
        <v>00:35:35,80</v>
      </c>
      <c r="H37">
        <v>36</v>
      </c>
      <c r="I37" t="s">
        <v>420</v>
      </c>
      <c r="J37" t="s">
        <v>421</v>
      </c>
      <c r="K37">
        <v>122</v>
      </c>
    </row>
    <row r="38" spans="1:11">
      <c r="A38" s="1">
        <f t="shared" si="0"/>
        <v>10</v>
      </c>
      <c r="B38" s="24" t="e">
        <f t="shared" si="1"/>
        <v>#VALUE!</v>
      </c>
      <c r="C38" t="str">
        <f t="shared" si="2"/>
        <v>00:35:38,02</v>
      </c>
      <c r="H38">
        <v>37</v>
      </c>
      <c r="I38" t="s">
        <v>418</v>
      </c>
      <c r="J38" t="s">
        <v>419</v>
      </c>
      <c r="K38">
        <v>10</v>
      </c>
    </row>
    <row r="39" spans="1:11">
      <c r="A39" s="1">
        <f t="shared" si="0"/>
        <v>13</v>
      </c>
      <c r="B39" s="24" t="e">
        <f t="shared" si="1"/>
        <v>#VALUE!</v>
      </c>
      <c r="C39" t="str">
        <f t="shared" si="2"/>
        <v>00:35:38,47</v>
      </c>
      <c r="H39">
        <v>38</v>
      </c>
      <c r="I39" t="s">
        <v>416</v>
      </c>
      <c r="J39" t="s">
        <v>417</v>
      </c>
      <c r="K39">
        <v>13</v>
      </c>
    </row>
    <row r="40" spans="1:11">
      <c r="A40" s="1">
        <f t="shared" si="0"/>
        <v>128</v>
      </c>
      <c r="B40" s="24" t="e">
        <f t="shared" si="1"/>
        <v>#VALUE!</v>
      </c>
      <c r="C40" t="str">
        <f t="shared" si="2"/>
        <v>00:35:40,66</v>
      </c>
      <c r="H40">
        <v>39</v>
      </c>
      <c r="I40" t="s">
        <v>414</v>
      </c>
      <c r="J40" t="s">
        <v>415</v>
      </c>
      <c r="K40">
        <v>128</v>
      </c>
    </row>
    <row r="41" spans="1:11">
      <c r="A41" s="1">
        <f t="shared" si="0"/>
        <v>132</v>
      </c>
      <c r="B41" s="24" t="e">
        <f t="shared" si="1"/>
        <v>#VALUE!</v>
      </c>
      <c r="C41" t="str">
        <f t="shared" si="2"/>
        <v>00:35:45,49</v>
      </c>
      <c r="H41">
        <v>40</v>
      </c>
      <c r="I41" t="s">
        <v>412</v>
      </c>
      <c r="J41" t="s">
        <v>413</v>
      </c>
      <c r="K41">
        <v>132</v>
      </c>
    </row>
    <row r="42" spans="1:11">
      <c r="A42" s="1">
        <f t="shared" si="0"/>
        <v>23</v>
      </c>
      <c r="B42" s="24" t="e">
        <f t="shared" si="1"/>
        <v>#VALUE!</v>
      </c>
      <c r="C42" t="str">
        <f t="shared" si="2"/>
        <v>00:35:48,85</v>
      </c>
      <c r="H42">
        <v>41</v>
      </c>
      <c r="I42" t="s">
        <v>410</v>
      </c>
      <c r="J42" t="s">
        <v>411</v>
      </c>
      <c r="K42">
        <v>23</v>
      </c>
    </row>
    <row r="43" spans="1:11">
      <c r="A43" s="1">
        <f t="shared" si="0"/>
        <v>115</v>
      </c>
      <c r="B43" s="24" t="e">
        <f t="shared" si="1"/>
        <v>#VALUE!</v>
      </c>
      <c r="C43" t="str">
        <f t="shared" si="2"/>
        <v>00:35:52,60</v>
      </c>
      <c r="H43">
        <v>42</v>
      </c>
      <c r="I43" t="s">
        <v>408</v>
      </c>
      <c r="J43" t="s">
        <v>409</v>
      </c>
      <c r="K43">
        <v>115</v>
      </c>
    </row>
    <row r="44" spans="1:11">
      <c r="A44" s="1">
        <f t="shared" si="0"/>
        <v>51</v>
      </c>
      <c r="B44" s="24" t="e">
        <f t="shared" si="1"/>
        <v>#VALUE!</v>
      </c>
      <c r="C44" t="str">
        <f t="shared" si="2"/>
        <v>00:35:54,66</v>
      </c>
      <c r="H44">
        <v>43</v>
      </c>
      <c r="I44" t="s">
        <v>406</v>
      </c>
      <c r="J44" t="s">
        <v>407</v>
      </c>
      <c r="K44">
        <v>51</v>
      </c>
    </row>
    <row r="45" spans="1:11">
      <c r="A45" s="1">
        <f t="shared" si="0"/>
        <v>77</v>
      </c>
      <c r="B45" s="24" t="e">
        <f t="shared" si="1"/>
        <v>#VALUE!</v>
      </c>
      <c r="C45" t="str">
        <f t="shared" si="2"/>
        <v>00:36:01,47</v>
      </c>
      <c r="H45">
        <v>44</v>
      </c>
      <c r="I45" t="s">
        <v>404</v>
      </c>
      <c r="J45" t="s">
        <v>405</v>
      </c>
      <c r="K45">
        <v>77</v>
      </c>
    </row>
    <row r="46" spans="1:11">
      <c r="A46" s="1">
        <f t="shared" si="0"/>
        <v>35</v>
      </c>
      <c r="B46" s="24" t="e">
        <f t="shared" si="1"/>
        <v>#VALUE!</v>
      </c>
      <c r="C46" t="str">
        <f t="shared" si="2"/>
        <v>00:36:03,24</v>
      </c>
      <c r="H46">
        <v>45</v>
      </c>
      <c r="I46" t="s">
        <v>402</v>
      </c>
      <c r="J46" t="s">
        <v>403</v>
      </c>
      <c r="K46">
        <v>35</v>
      </c>
    </row>
    <row r="47" spans="1:11">
      <c r="A47" s="1">
        <f t="shared" si="0"/>
        <v>54</v>
      </c>
      <c r="B47" s="24" t="e">
        <f t="shared" si="1"/>
        <v>#VALUE!</v>
      </c>
      <c r="C47" t="str">
        <f t="shared" si="2"/>
        <v>00:36:05,91</v>
      </c>
      <c r="H47">
        <v>46</v>
      </c>
      <c r="I47" t="s">
        <v>400</v>
      </c>
      <c r="J47" t="s">
        <v>401</v>
      </c>
      <c r="K47">
        <v>54</v>
      </c>
    </row>
    <row r="48" spans="1:11">
      <c r="A48" s="1">
        <f t="shared" si="0"/>
        <v>46</v>
      </c>
      <c r="B48" s="24" t="e">
        <f t="shared" si="1"/>
        <v>#VALUE!</v>
      </c>
      <c r="C48" t="str">
        <f t="shared" si="2"/>
        <v>00:36:13,10</v>
      </c>
      <c r="H48">
        <v>47</v>
      </c>
      <c r="I48" t="s">
        <v>398</v>
      </c>
      <c r="J48" t="s">
        <v>399</v>
      </c>
      <c r="K48">
        <v>46</v>
      </c>
    </row>
    <row r="49" spans="1:11">
      <c r="A49" s="1">
        <f t="shared" si="0"/>
        <v>56</v>
      </c>
      <c r="B49" s="24" t="e">
        <f t="shared" si="1"/>
        <v>#VALUE!</v>
      </c>
      <c r="C49" t="str">
        <f t="shared" si="2"/>
        <v>00:36:19,85</v>
      </c>
      <c r="H49">
        <v>48</v>
      </c>
      <c r="I49" t="s">
        <v>396</v>
      </c>
      <c r="J49" t="s">
        <v>397</v>
      </c>
      <c r="K49">
        <v>56</v>
      </c>
    </row>
    <row r="50" spans="1:11">
      <c r="A50" s="1">
        <f t="shared" si="0"/>
        <v>90</v>
      </c>
      <c r="B50" s="24" t="e">
        <f t="shared" si="1"/>
        <v>#VALUE!</v>
      </c>
      <c r="C50" t="str">
        <f t="shared" si="2"/>
        <v>00:36:29,80</v>
      </c>
      <c r="H50">
        <v>49</v>
      </c>
      <c r="I50" t="s">
        <v>394</v>
      </c>
      <c r="J50" t="s">
        <v>395</v>
      </c>
      <c r="K50">
        <v>90</v>
      </c>
    </row>
    <row r="51" spans="1:11">
      <c r="A51" s="1">
        <f t="shared" si="0"/>
        <v>116</v>
      </c>
      <c r="B51" s="24" t="e">
        <f t="shared" si="1"/>
        <v>#VALUE!</v>
      </c>
      <c r="C51" t="str">
        <f t="shared" si="2"/>
        <v>00:36:31,37</v>
      </c>
      <c r="H51">
        <v>50</v>
      </c>
      <c r="I51" t="s">
        <v>301</v>
      </c>
      <c r="J51" t="s">
        <v>393</v>
      </c>
      <c r="K51">
        <v>116</v>
      </c>
    </row>
    <row r="52" spans="1:11">
      <c r="A52" s="1">
        <f t="shared" si="0"/>
        <v>24</v>
      </c>
      <c r="B52" s="24" t="e">
        <f t="shared" si="1"/>
        <v>#VALUE!</v>
      </c>
      <c r="C52" t="str">
        <f t="shared" si="2"/>
        <v>00:36:43,12</v>
      </c>
      <c r="H52">
        <v>51</v>
      </c>
      <c r="I52" t="s">
        <v>391</v>
      </c>
      <c r="J52" t="s">
        <v>392</v>
      </c>
      <c r="K52">
        <v>24</v>
      </c>
    </row>
    <row r="53" spans="1:11">
      <c r="A53" s="1">
        <f t="shared" si="0"/>
        <v>22</v>
      </c>
      <c r="B53" s="24" t="e">
        <f t="shared" si="1"/>
        <v>#VALUE!</v>
      </c>
      <c r="C53" t="str">
        <f t="shared" si="2"/>
        <v>00:36:52,62</v>
      </c>
      <c r="H53">
        <v>52</v>
      </c>
      <c r="I53" t="s">
        <v>389</v>
      </c>
      <c r="J53" t="s">
        <v>390</v>
      </c>
      <c r="K53">
        <v>22</v>
      </c>
    </row>
    <row r="54" spans="1:11">
      <c r="A54" s="1">
        <f t="shared" si="0"/>
        <v>3</v>
      </c>
      <c r="B54" s="24" t="e">
        <f>VALUE(REPLACE(H54,1,5,""))</f>
        <v>#VALUE!</v>
      </c>
      <c r="C54" t="str">
        <f>REPLACE(J54,FIND(".",J54),1,",")</f>
        <v>00:37:14,69</v>
      </c>
      <c r="H54">
        <v>53</v>
      </c>
      <c r="I54" t="s">
        <v>387</v>
      </c>
      <c r="J54" t="s">
        <v>388</v>
      </c>
      <c r="K54">
        <v>3</v>
      </c>
    </row>
    <row r="55" spans="1:11">
      <c r="A55" s="1">
        <f t="shared" si="0"/>
        <v>100</v>
      </c>
      <c r="B55" s="24" t="e">
        <f>VALUE(REPLACE(H55,1,5,""))</f>
        <v>#VALUE!</v>
      </c>
      <c r="C55" t="str">
        <f>REPLACE(J55,FIND(".",J55),1,",")</f>
        <v>00:37:24,47</v>
      </c>
      <c r="H55">
        <v>54</v>
      </c>
      <c r="I55" t="s">
        <v>385</v>
      </c>
      <c r="J55" t="s">
        <v>386</v>
      </c>
      <c r="K55">
        <v>100</v>
      </c>
    </row>
    <row r="56" spans="1:11">
      <c r="A56" s="1">
        <f t="shared" si="0"/>
        <v>88</v>
      </c>
      <c r="B56" s="24" t="e">
        <f>VALUE(REPLACE(H56,1,5,""))</f>
        <v>#VALUE!</v>
      </c>
      <c r="C56" t="str">
        <f>REPLACE(J56,FIND(".",J56),1,",")</f>
        <v>00:37:28,85</v>
      </c>
      <c r="H56">
        <v>55</v>
      </c>
      <c r="I56" t="s">
        <v>383</v>
      </c>
      <c r="J56" t="s">
        <v>384</v>
      </c>
      <c r="K56">
        <v>88</v>
      </c>
    </row>
    <row r="57" spans="1:11">
      <c r="A57" s="1">
        <f t="shared" si="0"/>
        <v>9</v>
      </c>
      <c r="B57" s="24" t="e">
        <f t="shared" ref="B57:B66" si="3">VALUE(REPLACE(H56,1,5,""))</f>
        <v>#VALUE!</v>
      </c>
      <c r="C57" t="str">
        <f t="shared" ref="C57:C66" si="4">REPLACE(J56,FIND(".",J56),1,",")</f>
        <v>00:37:28,85</v>
      </c>
      <c r="H57">
        <v>56</v>
      </c>
      <c r="I57" t="s">
        <v>381</v>
      </c>
      <c r="J57" t="s">
        <v>382</v>
      </c>
      <c r="K57">
        <v>9</v>
      </c>
    </row>
    <row r="58" spans="1:11">
      <c r="A58" s="1">
        <f t="shared" si="0"/>
        <v>91</v>
      </c>
      <c r="B58" s="24" t="e">
        <f t="shared" si="3"/>
        <v>#VALUE!</v>
      </c>
      <c r="C58" t="str">
        <f t="shared" si="4"/>
        <v>00:37:31,98</v>
      </c>
      <c r="H58">
        <v>57</v>
      </c>
      <c r="I58" t="s">
        <v>379</v>
      </c>
      <c r="J58" t="s">
        <v>380</v>
      </c>
      <c r="K58">
        <v>91</v>
      </c>
    </row>
    <row r="59" spans="1:11">
      <c r="A59" s="1">
        <f t="shared" si="0"/>
        <v>95</v>
      </c>
      <c r="B59" s="24" t="e">
        <f t="shared" si="3"/>
        <v>#VALUE!</v>
      </c>
      <c r="C59" t="str">
        <f t="shared" si="4"/>
        <v>00:37:47,42</v>
      </c>
      <c r="H59">
        <v>58</v>
      </c>
      <c r="I59" t="s">
        <v>377</v>
      </c>
      <c r="J59" t="s">
        <v>378</v>
      </c>
      <c r="K59">
        <v>95</v>
      </c>
    </row>
    <row r="60" spans="1:11">
      <c r="A60" s="1">
        <f t="shared" si="0"/>
        <v>62</v>
      </c>
      <c r="B60" s="24" t="e">
        <f t="shared" si="3"/>
        <v>#VALUE!</v>
      </c>
      <c r="C60" t="str">
        <f t="shared" si="4"/>
        <v>00:38:11,45</v>
      </c>
      <c r="H60">
        <v>59</v>
      </c>
      <c r="I60" t="s">
        <v>375</v>
      </c>
      <c r="J60" t="s">
        <v>376</v>
      </c>
      <c r="K60">
        <v>62</v>
      </c>
    </row>
    <row r="61" spans="1:11">
      <c r="A61" s="1">
        <f t="shared" si="0"/>
        <v>111</v>
      </c>
      <c r="B61" s="24" t="e">
        <f t="shared" si="3"/>
        <v>#VALUE!</v>
      </c>
      <c r="C61" t="str">
        <f t="shared" si="4"/>
        <v>00:38:12,00</v>
      </c>
      <c r="H61">
        <v>60</v>
      </c>
      <c r="I61" t="s">
        <v>373</v>
      </c>
      <c r="J61" t="s">
        <v>374</v>
      </c>
      <c r="K61">
        <v>111</v>
      </c>
    </row>
    <row r="62" spans="1:11">
      <c r="A62" s="1">
        <f t="shared" si="0"/>
        <v>124</v>
      </c>
      <c r="B62" s="24" t="e">
        <f t="shared" si="3"/>
        <v>#VALUE!</v>
      </c>
      <c r="C62" t="str">
        <f t="shared" si="4"/>
        <v>00:38:16,87</v>
      </c>
      <c r="H62">
        <v>61</v>
      </c>
      <c r="I62" t="s">
        <v>371</v>
      </c>
      <c r="J62" t="s">
        <v>372</v>
      </c>
      <c r="K62">
        <v>124</v>
      </c>
    </row>
    <row r="63" spans="1:11">
      <c r="A63" s="1">
        <f t="shared" si="0"/>
        <v>98</v>
      </c>
      <c r="B63" s="24" t="e">
        <f t="shared" si="3"/>
        <v>#VALUE!</v>
      </c>
      <c r="C63" t="str">
        <f t="shared" si="4"/>
        <v>00:38:22,37</v>
      </c>
      <c r="H63">
        <v>62</v>
      </c>
      <c r="I63" t="s">
        <v>369</v>
      </c>
      <c r="J63" t="s">
        <v>370</v>
      </c>
      <c r="K63">
        <v>98</v>
      </c>
    </row>
    <row r="64" spans="1:11">
      <c r="A64" s="1">
        <f t="shared" si="0"/>
        <v>99</v>
      </c>
      <c r="B64" s="24" t="e">
        <f t="shared" si="3"/>
        <v>#VALUE!</v>
      </c>
      <c r="C64" t="str">
        <f t="shared" si="4"/>
        <v>00:38:34,27</v>
      </c>
      <c r="H64">
        <v>63</v>
      </c>
      <c r="I64" t="s">
        <v>367</v>
      </c>
      <c r="J64" t="s">
        <v>368</v>
      </c>
      <c r="K64">
        <v>99</v>
      </c>
    </row>
    <row r="65" spans="1:11">
      <c r="A65" s="1">
        <f t="shared" si="0"/>
        <v>71</v>
      </c>
      <c r="B65" s="24" t="e">
        <f t="shared" si="3"/>
        <v>#VALUE!</v>
      </c>
      <c r="C65" t="str">
        <f t="shared" si="4"/>
        <v>00:38:41,52</v>
      </c>
      <c r="H65">
        <v>64</v>
      </c>
      <c r="I65" t="s">
        <v>365</v>
      </c>
      <c r="J65" t="s">
        <v>366</v>
      </c>
      <c r="K65">
        <v>71</v>
      </c>
    </row>
    <row r="66" spans="1:11">
      <c r="A66" s="1">
        <f t="shared" ref="A66:A114" si="5">K66</f>
        <v>18</v>
      </c>
      <c r="B66" s="24" t="e">
        <f t="shared" si="3"/>
        <v>#VALUE!</v>
      </c>
      <c r="C66" t="str">
        <f t="shared" si="4"/>
        <v>00:38:42,64</v>
      </c>
      <c r="H66">
        <v>65</v>
      </c>
      <c r="I66" t="s">
        <v>363</v>
      </c>
      <c r="J66" t="s">
        <v>364</v>
      </c>
      <c r="K66">
        <v>18</v>
      </c>
    </row>
    <row r="67" spans="1:11">
      <c r="A67" s="1">
        <f t="shared" si="5"/>
        <v>89</v>
      </c>
      <c r="B67" s="24" t="e">
        <f t="shared" ref="B67:B90" si="6">VALUE(REPLACE(H66,1,5,""))</f>
        <v>#VALUE!</v>
      </c>
      <c r="C67" t="str">
        <f t="shared" ref="C67:C90" si="7">REPLACE(J66,FIND(".",J66),1,",")</f>
        <v>00:38:54,85</v>
      </c>
      <c r="H67">
        <v>66</v>
      </c>
      <c r="I67" t="s">
        <v>361</v>
      </c>
      <c r="J67" t="s">
        <v>362</v>
      </c>
      <c r="K67">
        <v>89</v>
      </c>
    </row>
    <row r="68" spans="1:11">
      <c r="A68" s="1">
        <f t="shared" si="5"/>
        <v>97</v>
      </c>
      <c r="B68" s="24" t="e">
        <f t="shared" si="6"/>
        <v>#VALUE!</v>
      </c>
      <c r="C68" t="str">
        <f t="shared" si="7"/>
        <v>00:39:06,85</v>
      </c>
      <c r="H68">
        <v>67</v>
      </c>
      <c r="I68" t="s">
        <v>359</v>
      </c>
      <c r="J68" t="s">
        <v>360</v>
      </c>
      <c r="K68">
        <v>97</v>
      </c>
    </row>
    <row r="69" spans="1:11">
      <c r="A69" s="1">
        <f t="shared" si="5"/>
        <v>42</v>
      </c>
      <c r="B69" s="24" t="e">
        <f t="shared" si="6"/>
        <v>#VALUE!</v>
      </c>
      <c r="C69" t="str">
        <f t="shared" si="7"/>
        <v>00:39:16,96</v>
      </c>
      <c r="H69">
        <v>68</v>
      </c>
      <c r="I69" t="s">
        <v>357</v>
      </c>
      <c r="J69" t="s">
        <v>358</v>
      </c>
      <c r="K69">
        <v>42</v>
      </c>
    </row>
    <row r="70" spans="1:11">
      <c r="A70" s="1">
        <f t="shared" si="5"/>
        <v>69</v>
      </c>
      <c r="B70" s="24" t="e">
        <f t="shared" si="6"/>
        <v>#VALUE!</v>
      </c>
      <c r="C70" t="str">
        <f t="shared" si="7"/>
        <v>00:39:25,49</v>
      </c>
      <c r="H70">
        <v>69</v>
      </c>
      <c r="I70" t="s">
        <v>355</v>
      </c>
      <c r="J70" t="s">
        <v>356</v>
      </c>
      <c r="K70">
        <v>69</v>
      </c>
    </row>
    <row r="71" spans="1:11">
      <c r="A71" s="1">
        <f t="shared" si="5"/>
        <v>92</v>
      </c>
      <c r="B71" s="24" t="e">
        <f t="shared" si="6"/>
        <v>#VALUE!</v>
      </c>
      <c r="C71" t="str">
        <f t="shared" si="7"/>
        <v>00:39:31,25</v>
      </c>
      <c r="H71">
        <v>70</v>
      </c>
      <c r="I71" t="s">
        <v>353</v>
      </c>
      <c r="J71" t="s">
        <v>354</v>
      </c>
      <c r="K71">
        <v>92</v>
      </c>
    </row>
    <row r="72" spans="1:11">
      <c r="A72" s="1">
        <f t="shared" si="5"/>
        <v>120</v>
      </c>
      <c r="B72" s="24" t="e">
        <f t="shared" si="6"/>
        <v>#VALUE!</v>
      </c>
      <c r="C72" t="str">
        <f t="shared" si="7"/>
        <v>00:39:34,86</v>
      </c>
      <c r="H72">
        <v>71</v>
      </c>
      <c r="I72" t="s">
        <v>351</v>
      </c>
      <c r="J72" t="s">
        <v>352</v>
      </c>
      <c r="K72">
        <v>120</v>
      </c>
    </row>
    <row r="73" spans="1:11">
      <c r="A73" s="1">
        <f t="shared" si="5"/>
        <v>117</v>
      </c>
      <c r="B73" s="24" t="e">
        <f t="shared" si="6"/>
        <v>#VALUE!</v>
      </c>
      <c r="C73" t="str">
        <f t="shared" si="7"/>
        <v>00:39:36,86</v>
      </c>
      <c r="H73">
        <v>72</v>
      </c>
      <c r="I73" t="s">
        <v>349</v>
      </c>
      <c r="J73" t="s">
        <v>350</v>
      </c>
      <c r="K73">
        <v>117</v>
      </c>
    </row>
    <row r="74" spans="1:11">
      <c r="A74" s="1">
        <f t="shared" si="5"/>
        <v>30</v>
      </c>
      <c r="B74" s="24" t="e">
        <f t="shared" si="6"/>
        <v>#VALUE!</v>
      </c>
      <c r="C74" t="str">
        <f t="shared" si="7"/>
        <v>00:39:54,24</v>
      </c>
      <c r="H74">
        <v>73</v>
      </c>
      <c r="I74" t="s">
        <v>347</v>
      </c>
      <c r="J74" t="s">
        <v>348</v>
      </c>
      <c r="K74">
        <v>30</v>
      </c>
    </row>
    <row r="75" spans="1:11">
      <c r="A75" s="1">
        <f t="shared" si="5"/>
        <v>135</v>
      </c>
      <c r="B75" s="24" t="e">
        <f t="shared" si="6"/>
        <v>#VALUE!</v>
      </c>
      <c r="C75" t="str">
        <f t="shared" si="7"/>
        <v>00:40:04,93</v>
      </c>
      <c r="H75">
        <v>74</v>
      </c>
      <c r="I75" t="s">
        <v>345</v>
      </c>
      <c r="J75" t="s">
        <v>346</v>
      </c>
      <c r="K75">
        <v>135</v>
      </c>
    </row>
    <row r="76" spans="1:11">
      <c r="A76" s="1">
        <f t="shared" si="5"/>
        <v>60</v>
      </c>
      <c r="B76" s="24" t="e">
        <f t="shared" si="6"/>
        <v>#VALUE!</v>
      </c>
      <c r="C76" t="str">
        <f t="shared" si="7"/>
        <v>00:40:05,69</v>
      </c>
      <c r="H76">
        <v>75</v>
      </c>
      <c r="I76" t="s">
        <v>343</v>
      </c>
      <c r="J76" t="s">
        <v>344</v>
      </c>
      <c r="K76">
        <v>60</v>
      </c>
    </row>
    <row r="77" spans="1:11">
      <c r="A77" s="1">
        <f t="shared" si="5"/>
        <v>11</v>
      </c>
      <c r="B77" s="24" t="e">
        <f t="shared" si="6"/>
        <v>#VALUE!</v>
      </c>
      <c r="C77" t="str">
        <f t="shared" si="7"/>
        <v>00:40:10,43</v>
      </c>
      <c r="H77">
        <v>76</v>
      </c>
      <c r="I77" t="s">
        <v>341</v>
      </c>
      <c r="J77" t="s">
        <v>342</v>
      </c>
      <c r="K77">
        <v>11</v>
      </c>
    </row>
    <row r="78" spans="1:11">
      <c r="A78" s="1">
        <f t="shared" si="5"/>
        <v>110</v>
      </c>
      <c r="B78" s="24" t="e">
        <f t="shared" si="6"/>
        <v>#VALUE!</v>
      </c>
      <c r="C78" t="str">
        <f t="shared" si="7"/>
        <v>00:40:26,68</v>
      </c>
      <c r="H78">
        <v>77</v>
      </c>
      <c r="I78" t="s">
        <v>339</v>
      </c>
      <c r="J78" t="s">
        <v>340</v>
      </c>
      <c r="K78">
        <v>110</v>
      </c>
    </row>
    <row r="79" spans="1:11">
      <c r="A79" s="1">
        <f t="shared" si="5"/>
        <v>52</v>
      </c>
      <c r="B79" s="24" t="e">
        <f t="shared" si="6"/>
        <v>#VALUE!</v>
      </c>
      <c r="C79" t="str">
        <f t="shared" si="7"/>
        <v>00:40:32,86</v>
      </c>
      <c r="H79">
        <v>78</v>
      </c>
      <c r="I79" t="s">
        <v>337</v>
      </c>
      <c r="J79" t="s">
        <v>338</v>
      </c>
      <c r="K79">
        <v>52</v>
      </c>
    </row>
    <row r="80" spans="1:11">
      <c r="A80" s="1">
        <f t="shared" si="5"/>
        <v>27</v>
      </c>
      <c r="B80" s="24" t="e">
        <f t="shared" si="6"/>
        <v>#VALUE!</v>
      </c>
      <c r="C80" t="str">
        <f t="shared" si="7"/>
        <v>00:40:42,80</v>
      </c>
      <c r="H80">
        <v>79</v>
      </c>
      <c r="I80" t="s">
        <v>335</v>
      </c>
      <c r="J80" t="s">
        <v>336</v>
      </c>
      <c r="K80">
        <v>27</v>
      </c>
    </row>
    <row r="81" spans="1:12">
      <c r="A81" s="1">
        <f t="shared" si="5"/>
        <v>74</v>
      </c>
      <c r="B81" s="24" t="e">
        <f t="shared" si="6"/>
        <v>#VALUE!</v>
      </c>
      <c r="C81" t="str">
        <f t="shared" si="7"/>
        <v>00:40:54,10</v>
      </c>
      <c r="H81">
        <v>80</v>
      </c>
      <c r="I81" t="s">
        <v>333</v>
      </c>
      <c r="J81" t="s">
        <v>334</v>
      </c>
      <c r="K81">
        <v>74</v>
      </c>
    </row>
    <row r="82" spans="1:12">
      <c r="A82" s="1">
        <f t="shared" si="5"/>
        <v>68</v>
      </c>
      <c r="B82" s="24" t="e">
        <f t="shared" si="6"/>
        <v>#VALUE!</v>
      </c>
      <c r="C82" t="str">
        <f t="shared" si="7"/>
        <v>00:41:03,29</v>
      </c>
      <c r="H82">
        <v>81</v>
      </c>
      <c r="I82" t="s">
        <v>331</v>
      </c>
      <c r="J82" t="s">
        <v>332</v>
      </c>
      <c r="K82">
        <v>68</v>
      </c>
    </row>
    <row r="83" spans="1:12">
      <c r="A83" s="1">
        <f t="shared" si="5"/>
        <v>67</v>
      </c>
      <c r="B83" s="24" t="e">
        <f t="shared" si="6"/>
        <v>#VALUE!</v>
      </c>
      <c r="C83" t="str">
        <f t="shared" si="7"/>
        <v>00:41:24,13</v>
      </c>
      <c r="H83">
        <v>82</v>
      </c>
      <c r="I83" t="s">
        <v>329</v>
      </c>
      <c r="J83" t="s">
        <v>330</v>
      </c>
      <c r="K83">
        <v>67</v>
      </c>
    </row>
    <row r="84" spans="1:12">
      <c r="A84" s="1">
        <f t="shared" si="5"/>
        <v>59</v>
      </c>
      <c r="B84" s="24" t="e">
        <f t="shared" si="6"/>
        <v>#VALUE!</v>
      </c>
      <c r="C84" t="str">
        <f t="shared" si="7"/>
        <v>00:41:32,88</v>
      </c>
      <c r="H84">
        <v>83</v>
      </c>
      <c r="I84" t="s">
        <v>327</v>
      </c>
      <c r="J84" t="s">
        <v>328</v>
      </c>
      <c r="K84">
        <v>59</v>
      </c>
    </row>
    <row r="85" spans="1:12">
      <c r="A85" s="1">
        <f t="shared" si="5"/>
        <v>66</v>
      </c>
      <c r="B85" s="24" t="e">
        <f t="shared" si="6"/>
        <v>#VALUE!</v>
      </c>
      <c r="C85" t="str">
        <f t="shared" si="7"/>
        <v>00:42:14,13</v>
      </c>
      <c r="H85">
        <v>84</v>
      </c>
      <c r="I85" t="s">
        <v>325</v>
      </c>
      <c r="J85" t="s">
        <v>326</v>
      </c>
      <c r="K85">
        <v>66</v>
      </c>
    </row>
    <row r="86" spans="1:12">
      <c r="A86" s="1">
        <f t="shared" si="5"/>
        <v>36</v>
      </c>
      <c r="B86" s="24" t="e">
        <f t="shared" si="6"/>
        <v>#VALUE!</v>
      </c>
      <c r="C86" t="str">
        <f t="shared" si="7"/>
        <v>00:42:44,22</v>
      </c>
      <c r="H86">
        <v>85</v>
      </c>
      <c r="I86" t="s">
        <v>323</v>
      </c>
      <c r="J86" t="s">
        <v>324</v>
      </c>
      <c r="K86">
        <v>36</v>
      </c>
    </row>
    <row r="87" spans="1:12">
      <c r="A87" s="1">
        <f t="shared" si="5"/>
        <v>15</v>
      </c>
      <c r="B87" s="24" t="e">
        <f t="shared" si="6"/>
        <v>#VALUE!</v>
      </c>
      <c r="C87" t="str">
        <f t="shared" si="7"/>
        <v>00:42:46,03</v>
      </c>
      <c r="H87">
        <v>86</v>
      </c>
      <c r="I87" t="s">
        <v>321</v>
      </c>
      <c r="J87" t="s">
        <v>322</v>
      </c>
      <c r="K87">
        <v>15</v>
      </c>
    </row>
    <row r="88" spans="1:12">
      <c r="A88" s="1">
        <f t="shared" si="5"/>
        <v>49</v>
      </c>
      <c r="B88" s="24" t="e">
        <f t="shared" si="6"/>
        <v>#VALUE!</v>
      </c>
      <c r="C88" t="str">
        <f t="shared" si="7"/>
        <v>00:42:49,16</v>
      </c>
      <c r="H88">
        <v>87</v>
      </c>
      <c r="I88" t="s">
        <v>319</v>
      </c>
      <c r="J88" t="s">
        <v>320</v>
      </c>
      <c r="K88">
        <v>49</v>
      </c>
    </row>
    <row r="89" spans="1:12">
      <c r="A89" s="1">
        <f t="shared" si="5"/>
        <v>58</v>
      </c>
      <c r="B89" s="24" t="e">
        <f t="shared" si="6"/>
        <v>#VALUE!</v>
      </c>
      <c r="C89" t="str">
        <f t="shared" si="7"/>
        <v>00:42:53,28</v>
      </c>
      <c r="H89">
        <v>88</v>
      </c>
      <c r="I89" t="s">
        <v>317</v>
      </c>
      <c r="J89" t="s">
        <v>318</v>
      </c>
      <c r="K89">
        <v>58</v>
      </c>
    </row>
    <row r="90" spans="1:12">
      <c r="A90" s="1">
        <f t="shared" si="5"/>
        <v>76</v>
      </c>
      <c r="B90" s="24" t="e">
        <f t="shared" si="6"/>
        <v>#VALUE!</v>
      </c>
      <c r="C90" t="str">
        <f t="shared" si="7"/>
        <v>00:42:54,23</v>
      </c>
      <c r="H90">
        <v>89</v>
      </c>
      <c r="I90" t="s">
        <v>315</v>
      </c>
      <c r="J90" t="s">
        <v>316</v>
      </c>
      <c r="K90">
        <v>76</v>
      </c>
    </row>
    <row r="91" spans="1:12">
      <c r="A91" s="1">
        <f t="shared" si="5"/>
        <v>6</v>
      </c>
      <c r="B91" s="24" t="e">
        <f>VALUE(REPLACE(H90,1,5,""))</f>
        <v>#VALUE!</v>
      </c>
      <c r="C91" t="str">
        <f>REPLACE(J90,FIND(".",J90),1,",")</f>
        <v>00:42:59,25</v>
      </c>
      <c r="H91">
        <v>90</v>
      </c>
      <c r="I91" t="s">
        <v>313</v>
      </c>
      <c r="J91" t="s">
        <v>314</v>
      </c>
      <c r="K91">
        <v>6</v>
      </c>
    </row>
    <row r="92" spans="1:12">
      <c r="A92" s="1">
        <f t="shared" si="5"/>
        <v>80</v>
      </c>
      <c r="B92" s="24" t="e">
        <f>VALUE(REPLACE(H91,1,5,""))</f>
        <v>#VALUE!</v>
      </c>
      <c r="C92" t="str">
        <f>REPLACE(J91,FIND(".",J91),1,",")</f>
        <v>00:43:15,25</v>
      </c>
      <c r="H92">
        <v>91</v>
      </c>
      <c r="I92" t="s">
        <v>311</v>
      </c>
      <c r="J92" t="s">
        <v>312</v>
      </c>
      <c r="K92">
        <v>80</v>
      </c>
    </row>
    <row r="93" spans="1:12">
      <c r="A93" s="1">
        <f t="shared" si="5"/>
        <v>79</v>
      </c>
      <c r="B93" s="24" t="e">
        <f>VALUE(REPLACE(H92,1,5,""))</f>
        <v>#VALUE!</v>
      </c>
      <c r="C93" t="str">
        <f>REPLACE(J92,FIND(".",J92),1,",")</f>
        <v>00:43:54,94</v>
      </c>
      <c r="H93">
        <v>92</v>
      </c>
      <c r="I93" t="s">
        <v>309</v>
      </c>
      <c r="J93" t="s">
        <v>310</v>
      </c>
      <c r="K93">
        <v>79</v>
      </c>
    </row>
    <row r="94" spans="1:12">
      <c r="A94" s="1">
        <f t="shared" si="5"/>
        <v>101</v>
      </c>
      <c r="B94" s="24" t="e">
        <f>VALUE(REPLACE(H93,1,5,""))</f>
        <v>#VALUE!</v>
      </c>
      <c r="C94" t="str">
        <f>REPLACE(J93,FIND(".",J93),1,",")</f>
        <v>00:43:56,03</v>
      </c>
      <c r="H94">
        <v>93</v>
      </c>
      <c r="I94" t="s">
        <v>307</v>
      </c>
      <c r="J94" t="s">
        <v>308</v>
      </c>
      <c r="K94">
        <v>101</v>
      </c>
      <c r="L94" s="45"/>
    </row>
    <row r="95" spans="1:12">
      <c r="A95" s="1">
        <f t="shared" si="5"/>
        <v>31</v>
      </c>
      <c r="B95" s="24" t="e">
        <f t="shared" ref="B95:B114" si="8">VALUE(REPLACE(H94,1,5,""))</f>
        <v>#VALUE!</v>
      </c>
      <c r="C95" t="str">
        <f t="shared" ref="C95:C114" si="9">REPLACE(J94,FIND(".",J94),1,",")</f>
        <v>00:44:02,58</v>
      </c>
      <c r="H95">
        <v>94</v>
      </c>
      <c r="I95" t="s">
        <v>305</v>
      </c>
      <c r="J95" t="s">
        <v>306</v>
      </c>
      <c r="K95">
        <v>31</v>
      </c>
    </row>
    <row r="96" spans="1:12">
      <c r="A96" s="1">
        <f t="shared" si="5"/>
        <v>14</v>
      </c>
      <c r="B96" s="24" t="e">
        <f t="shared" si="8"/>
        <v>#VALUE!</v>
      </c>
      <c r="C96" t="str">
        <f t="shared" si="9"/>
        <v>00:45:12,29</v>
      </c>
      <c r="H96">
        <v>95</v>
      </c>
      <c r="I96" t="s">
        <v>303</v>
      </c>
      <c r="J96" t="s">
        <v>304</v>
      </c>
      <c r="K96">
        <v>14</v>
      </c>
    </row>
    <row r="97" spans="1:11">
      <c r="A97" s="1">
        <f t="shared" si="5"/>
        <v>55</v>
      </c>
      <c r="B97" s="24" t="e">
        <f t="shared" si="8"/>
        <v>#VALUE!</v>
      </c>
      <c r="C97" t="str">
        <f t="shared" si="9"/>
        <v>00:45:12,72</v>
      </c>
      <c r="H97">
        <v>96</v>
      </c>
      <c r="I97" t="s">
        <v>301</v>
      </c>
      <c r="J97" t="s">
        <v>302</v>
      </c>
      <c r="K97">
        <v>55</v>
      </c>
    </row>
    <row r="98" spans="1:11">
      <c r="A98" s="1">
        <f t="shared" si="5"/>
        <v>48</v>
      </c>
      <c r="B98" s="24" t="e">
        <f t="shared" si="8"/>
        <v>#VALUE!</v>
      </c>
      <c r="C98" t="str">
        <f t="shared" si="9"/>
        <v>00:45:14,29</v>
      </c>
      <c r="H98">
        <v>97</v>
      </c>
      <c r="I98" t="s">
        <v>299</v>
      </c>
      <c r="J98" t="s">
        <v>300</v>
      </c>
      <c r="K98">
        <v>48</v>
      </c>
    </row>
    <row r="99" spans="1:11">
      <c r="A99" s="1">
        <f t="shared" si="5"/>
        <v>125</v>
      </c>
      <c r="B99" s="24" t="e">
        <f t="shared" si="8"/>
        <v>#VALUE!</v>
      </c>
      <c r="C99" t="str">
        <f t="shared" si="9"/>
        <v>00:46:03,99</v>
      </c>
      <c r="H99">
        <v>98</v>
      </c>
      <c r="I99" t="s">
        <v>297</v>
      </c>
      <c r="J99" t="s">
        <v>298</v>
      </c>
      <c r="K99">
        <v>125</v>
      </c>
    </row>
    <row r="100" spans="1:11">
      <c r="A100" s="1">
        <f t="shared" si="5"/>
        <v>123</v>
      </c>
      <c r="B100" s="24" t="e">
        <f t="shared" si="8"/>
        <v>#VALUE!</v>
      </c>
      <c r="C100" t="str">
        <f t="shared" si="9"/>
        <v>00:47:37,91</v>
      </c>
      <c r="H100">
        <v>99</v>
      </c>
      <c r="I100" t="s">
        <v>295</v>
      </c>
      <c r="J100" t="s">
        <v>296</v>
      </c>
      <c r="K100">
        <v>123</v>
      </c>
    </row>
    <row r="101" spans="1:11">
      <c r="A101" s="1">
        <f t="shared" si="5"/>
        <v>129</v>
      </c>
      <c r="B101" s="24" t="e">
        <f t="shared" si="8"/>
        <v>#VALUE!</v>
      </c>
      <c r="C101" t="str">
        <f t="shared" si="9"/>
        <v>00:47:54,49</v>
      </c>
      <c r="H101">
        <v>100</v>
      </c>
      <c r="I101" t="s">
        <v>293</v>
      </c>
      <c r="J101" t="s">
        <v>294</v>
      </c>
      <c r="K101">
        <v>129</v>
      </c>
    </row>
    <row r="102" spans="1:11">
      <c r="A102" s="1">
        <f t="shared" si="5"/>
        <v>134</v>
      </c>
      <c r="B102" s="24" t="e">
        <f t="shared" si="8"/>
        <v>#VALUE!</v>
      </c>
      <c r="C102" t="str">
        <f t="shared" si="9"/>
        <v>00:48:20,25</v>
      </c>
      <c r="H102">
        <v>101</v>
      </c>
      <c r="I102" t="s">
        <v>291</v>
      </c>
      <c r="J102" t="s">
        <v>292</v>
      </c>
      <c r="K102">
        <v>134</v>
      </c>
    </row>
    <row r="103" spans="1:11">
      <c r="A103" s="1">
        <f t="shared" si="5"/>
        <v>121</v>
      </c>
      <c r="B103" s="24" t="e">
        <f t="shared" si="8"/>
        <v>#VALUE!</v>
      </c>
      <c r="C103" t="str">
        <f t="shared" si="9"/>
        <v>00:48:20,44</v>
      </c>
      <c r="H103">
        <v>102</v>
      </c>
      <c r="I103" t="s">
        <v>289</v>
      </c>
      <c r="J103" t="s">
        <v>290</v>
      </c>
      <c r="K103">
        <v>121</v>
      </c>
    </row>
    <row r="104" spans="1:11">
      <c r="A104" s="1">
        <f t="shared" si="5"/>
        <v>33</v>
      </c>
      <c r="B104" s="24" t="e">
        <f t="shared" si="8"/>
        <v>#VALUE!</v>
      </c>
      <c r="C104" t="str">
        <f t="shared" si="9"/>
        <v>00:48:55,76</v>
      </c>
      <c r="H104">
        <v>103</v>
      </c>
      <c r="I104" t="s">
        <v>287</v>
      </c>
      <c r="J104" t="s">
        <v>288</v>
      </c>
      <c r="K104">
        <v>33</v>
      </c>
    </row>
    <row r="105" spans="1:11">
      <c r="A105" s="1">
        <f t="shared" si="5"/>
        <v>73</v>
      </c>
      <c r="B105" s="24" t="e">
        <f t="shared" si="8"/>
        <v>#VALUE!</v>
      </c>
      <c r="C105" t="str">
        <f t="shared" si="9"/>
        <v>00:49:09,03</v>
      </c>
      <c r="H105">
        <v>104</v>
      </c>
      <c r="I105" t="s">
        <v>285</v>
      </c>
      <c r="J105" t="s">
        <v>286</v>
      </c>
      <c r="K105">
        <v>73</v>
      </c>
    </row>
    <row r="106" spans="1:11">
      <c r="A106" s="1">
        <f t="shared" si="5"/>
        <v>119</v>
      </c>
      <c r="B106" s="24" t="e">
        <f t="shared" si="8"/>
        <v>#VALUE!</v>
      </c>
      <c r="C106" t="str">
        <f t="shared" si="9"/>
        <v>00:49:09,32</v>
      </c>
      <c r="H106">
        <v>105</v>
      </c>
      <c r="I106" t="s">
        <v>283</v>
      </c>
      <c r="J106" t="s">
        <v>284</v>
      </c>
      <c r="K106">
        <v>119</v>
      </c>
    </row>
    <row r="107" spans="1:11">
      <c r="A107" s="1">
        <f t="shared" si="5"/>
        <v>133</v>
      </c>
      <c r="B107" s="24" t="e">
        <f t="shared" si="8"/>
        <v>#VALUE!</v>
      </c>
      <c r="C107" t="str">
        <f t="shared" si="9"/>
        <v>00:49:30,83</v>
      </c>
      <c r="H107">
        <v>106</v>
      </c>
      <c r="I107" t="s">
        <v>281</v>
      </c>
      <c r="J107" t="s">
        <v>282</v>
      </c>
      <c r="K107">
        <v>133</v>
      </c>
    </row>
    <row r="108" spans="1:11">
      <c r="A108" s="1">
        <f t="shared" si="5"/>
        <v>131</v>
      </c>
      <c r="B108" s="24" t="e">
        <f t="shared" si="8"/>
        <v>#VALUE!</v>
      </c>
      <c r="C108" t="str">
        <f t="shared" si="9"/>
        <v>00:50:24,96</v>
      </c>
      <c r="H108">
        <v>107</v>
      </c>
      <c r="I108" t="s">
        <v>279</v>
      </c>
      <c r="J108" t="s">
        <v>280</v>
      </c>
      <c r="K108">
        <v>131</v>
      </c>
    </row>
    <row r="109" spans="1:11">
      <c r="A109" s="1">
        <f t="shared" si="5"/>
        <v>130</v>
      </c>
      <c r="B109" s="24" t="e">
        <f t="shared" si="8"/>
        <v>#VALUE!</v>
      </c>
      <c r="C109" t="str">
        <f t="shared" si="9"/>
        <v>00:50:51,36</v>
      </c>
      <c r="H109">
        <v>108</v>
      </c>
      <c r="I109" t="s">
        <v>277</v>
      </c>
      <c r="J109" t="s">
        <v>278</v>
      </c>
      <c r="K109">
        <v>130</v>
      </c>
    </row>
    <row r="110" spans="1:11">
      <c r="A110" s="1">
        <f t="shared" si="5"/>
        <v>126</v>
      </c>
      <c r="B110" s="24" t="e">
        <f t="shared" si="8"/>
        <v>#VALUE!</v>
      </c>
      <c r="C110" t="str">
        <f t="shared" si="9"/>
        <v>00:50:52,33</v>
      </c>
      <c r="H110">
        <v>109</v>
      </c>
      <c r="I110" t="s">
        <v>275</v>
      </c>
      <c r="J110" t="s">
        <v>276</v>
      </c>
      <c r="K110">
        <v>126</v>
      </c>
    </row>
    <row r="111" spans="1:11">
      <c r="A111" s="1">
        <f t="shared" si="5"/>
        <v>109</v>
      </c>
      <c r="B111" s="24" t="e">
        <f t="shared" si="8"/>
        <v>#VALUE!</v>
      </c>
      <c r="C111" t="str">
        <f t="shared" si="9"/>
        <v>00:52:25,55</v>
      </c>
      <c r="H111">
        <v>110</v>
      </c>
      <c r="I111" t="s">
        <v>273</v>
      </c>
      <c r="J111" t="s">
        <v>274</v>
      </c>
      <c r="K111">
        <v>109</v>
      </c>
    </row>
    <row r="112" spans="1:11">
      <c r="A112" s="1">
        <f t="shared" si="5"/>
        <v>113</v>
      </c>
      <c r="B112" s="24" t="e">
        <f t="shared" si="8"/>
        <v>#VALUE!</v>
      </c>
      <c r="C112" t="str">
        <f t="shared" si="9"/>
        <v>00:59:50,19</v>
      </c>
      <c r="H112">
        <v>111</v>
      </c>
      <c r="I112" t="s">
        <v>271</v>
      </c>
      <c r="J112" t="s">
        <v>272</v>
      </c>
      <c r="K112">
        <v>113</v>
      </c>
    </row>
    <row r="113" spans="1:11">
      <c r="A113" s="1">
        <f t="shared" si="5"/>
        <v>112</v>
      </c>
      <c r="B113" s="24" t="e">
        <f t="shared" si="8"/>
        <v>#VALUE!</v>
      </c>
      <c r="C113" t="str">
        <f t="shared" si="9"/>
        <v>01:02:18,47</v>
      </c>
      <c r="H113">
        <v>112</v>
      </c>
      <c r="I113" t="s">
        <v>269</v>
      </c>
      <c r="J113" t="s">
        <v>270</v>
      </c>
      <c r="K113">
        <v>112</v>
      </c>
    </row>
    <row r="114" spans="1:11">
      <c r="A114" s="1">
        <f t="shared" si="5"/>
        <v>0</v>
      </c>
      <c r="B114" s="24" t="e">
        <f t="shared" si="8"/>
        <v>#VALUE!</v>
      </c>
      <c r="C114" t="str">
        <f t="shared" si="9"/>
        <v>01:02:19,11</v>
      </c>
    </row>
  </sheetData>
  <autoFilter ref="H1:K36">
    <sortState ref="H2:K36">
      <sortCondition ref="J1:J36"/>
    </sortState>
  </autoFilter>
  <phoneticPr fontId="0" type="noConversion"/>
  <pageMargins left="0.7" right="0.7" top="0.75" bottom="0.75" header="0.3" footer="0.3"/>
  <pageSetup paperSize="9" orientation="portrait" r:id="rId1"/>
  <ignoredErrors>
    <ignoredError sqref="B45:B46 C45:C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D114"/>
  <sheetViews>
    <sheetView workbookViewId="0">
      <selection activeCell="B3" sqref="B3:D114"/>
    </sheetView>
  </sheetViews>
  <sheetFormatPr defaultRowHeight="15"/>
  <cols>
    <col min="2" max="2" width="16.28515625" customWidth="1"/>
    <col min="3" max="3" width="15" customWidth="1"/>
    <col min="6" max="6" width="13.140625" customWidth="1"/>
    <col min="7" max="7" width="13.85546875" customWidth="1"/>
    <col min="8" max="8" width="12" customWidth="1"/>
    <col min="10" max="10" width="12" customWidth="1"/>
    <col min="11" max="11" width="13.140625" customWidth="1"/>
  </cols>
  <sheetData>
    <row r="2" spans="1:4">
      <c r="A2" t="s">
        <v>21</v>
      </c>
      <c r="B2" t="s">
        <v>49</v>
      </c>
      <c r="C2" t="s">
        <v>50</v>
      </c>
    </row>
    <row r="3" spans="1:4">
      <c r="A3">
        <v>1</v>
      </c>
      <c r="B3" t="s">
        <v>487</v>
      </c>
      <c r="C3" t="s">
        <v>487</v>
      </c>
      <c r="D3">
        <v>17</v>
      </c>
    </row>
    <row r="4" spans="1:4">
      <c r="A4">
        <v>2</v>
      </c>
      <c r="B4" t="s">
        <v>485</v>
      </c>
      <c r="C4" t="s">
        <v>486</v>
      </c>
      <c r="D4">
        <v>20</v>
      </c>
    </row>
    <row r="5" spans="1:4">
      <c r="A5">
        <v>3</v>
      </c>
      <c r="B5" t="s">
        <v>483</v>
      </c>
      <c r="C5" t="s">
        <v>484</v>
      </c>
      <c r="D5">
        <v>32</v>
      </c>
    </row>
    <row r="6" spans="1:4">
      <c r="A6">
        <v>4</v>
      </c>
      <c r="B6" t="s">
        <v>481</v>
      </c>
      <c r="C6" t="s">
        <v>482</v>
      </c>
      <c r="D6">
        <v>61</v>
      </c>
    </row>
    <row r="7" spans="1:4">
      <c r="A7">
        <v>5</v>
      </c>
      <c r="B7" t="s">
        <v>337</v>
      </c>
      <c r="C7" t="s">
        <v>480</v>
      </c>
      <c r="D7">
        <v>1</v>
      </c>
    </row>
    <row r="8" spans="1:4">
      <c r="A8">
        <v>6</v>
      </c>
      <c r="B8" t="s">
        <v>478</v>
      </c>
      <c r="C8" t="s">
        <v>479</v>
      </c>
      <c r="D8">
        <v>21</v>
      </c>
    </row>
    <row r="9" spans="1:4">
      <c r="A9">
        <v>7</v>
      </c>
      <c r="B9" t="s">
        <v>476</v>
      </c>
      <c r="C9" t="s">
        <v>477</v>
      </c>
      <c r="D9">
        <v>19</v>
      </c>
    </row>
    <row r="10" spans="1:4">
      <c r="A10">
        <v>8</v>
      </c>
      <c r="B10" t="s">
        <v>474</v>
      </c>
      <c r="C10" t="s">
        <v>475</v>
      </c>
      <c r="D10">
        <v>25</v>
      </c>
    </row>
    <row r="11" spans="1:4">
      <c r="A11">
        <v>9</v>
      </c>
      <c r="B11" t="s">
        <v>472</v>
      </c>
      <c r="C11" t="s">
        <v>473</v>
      </c>
      <c r="D11">
        <v>2</v>
      </c>
    </row>
    <row r="12" spans="1:4">
      <c r="A12">
        <v>10</v>
      </c>
      <c r="B12" t="s">
        <v>470</v>
      </c>
      <c r="C12" t="s">
        <v>471</v>
      </c>
      <c r="D12">
        <v>83</v>
      </c>
    </row>
    <row r="13" spans="1:4">
      <c r="A13">
        <v>11</v>
      </c>
      <c r="B13" t="s">
        <v>468</v>
      </c>
      <c r="C13" t="s">
        <v>469</v>
      </c>
      <c r="D13">
        <v>40</v>
      </c>
    </row>
    <row r="14" spans="1:4">
      <c r="A14">
        <v>12</v>
      </c>
      <c r="B14" t="s">
        <v>466</v>
      </c>
      <c r="C14" t="s">
        <v>467</v>
      </c>
      <c r="D14">
        <v>108</v>
      </c>
    </row>
    <row r="15" spans="1:4">
      <c r="A15">
        <v>13</v>
      </c>
      <c r="B15" t="s">
        <v>464</v>
      </c>
      <c r="C15" t="s">
        <v>465</v>
      </c>
      <c r="D15">
        <v>70</v>
      </c>
    </row>
    <row r="16" spans="1:4">
      <c r="A16">
        <v>14</v>
      </c>
      <c r="B16" t="s">
        <v>462</v>
      </c>
      <c r="C16" t="s">
        <v>463</v>
      </c>
      <c r="D16">
        <v>16</v>
      </c>
    </row>
    <row r="17" spans="1:4">
      <c r="A17">
        <v>15</v>
      </c>
      <c r="B17" t="s">
        <v>460</v>
      </c>
      <c r="C17" t="s">
        <v>461</v>
      </c>
      <c r="D17">
        <v>26</v>
      </c>
    </row>
    <row r="18" spans="1:4">
      <c r="A18">
        <v>16</v>
      </c>
      <c r="B18" t="s">
        <v>458</v>
      </c>
      <c r="C18" t="s">
        <v>459</v>
      </c>
      <c r="D18">
        <v>29</v>
      </c>
    </row>
    <row r="19" spans="1:4">
      <c r="A19">
        <v>17</v>
      </c>
      <c r="B19" t="s">
        <v>456</v>
      </c>
      <c r="C19" t="s">
        <v>457</v>
      </c>
      <c r="D19">
        <v>5</v>
      </c>
    </row>
    <row r="20" spans="1:4">
      <c r="A20">
        <v>18</v>
      </c>
      <c r="B20" t="s">
        <v>139</v>
      </c>
      <c r="C20" t="s">
        <v>455</v>
      </c>
      <c r="D20">
        <v>37</v>
      </c>
    </row>
    <row r="21" spans="1:4">
      <c r="A21">
        <v>19</v>
      </c>
      <c r="B21" t="s">
        <v>453</v>
      </c>
      <c r="C21" t="s">
        <v>454</v>
      </c>
      <c r="D21">
        <v>8</v>
      </c>
    </row>
    <row r="22" spans="1:4">
      <c r="A22">
        <v>20</v>
      </c>
      <c r="B22" t="s">
        <v>451</v>
      </c>
      <c r="C22" t="s">
        <v>452</v>
      </c>
      <c r="D22">
        <v>107</v>
      </c>
    </row>
    <row r="23" spans="1:4">
      <c r="A23">
        <v>21</v>
      </c>
      <c r="B23" t="s">
        <v>449</v>
      </c>
      <c r="C23" t="s">
        <v>450</v>
      </c>
      <c r="D23">
        <v>84</v>
      </c>
    </row>
    <row r="24" spans="1:4">
      <c r="A24">
        <v>22</v>
      </c>
      <c r="B24" t="s">
        <v>447</v>
      </c>
      <c r="C24" t="s">
        <v>448</v>
      </c>
      <c r="D24">
        <v>34</v>
      </c>
    </row>
    <row r="25" spans="1:4">
      <c r="A25">
        <v>23</v>
      </c>
      <c r="B25" t="s">
        <v>445</v>
      </c>
      <c r="C25" t="s">
        <v>446</v>
      </c>
      <c r="D25">
        <v>93</v>
      </c>
    </row>
    <row r="26" spans="1:4">
      <c r="A26">
        <v>24</v>
      </c>
      <c r="B26" t="s">
        <v>443</v>
      </c>
      <c r="C26" t="s">
        <v>444</v>
      </c>
      <c r="D26">
        <v>45</v>
      </c>
    </row>
    <row r="27" spans="1:4">
      <c r="A27">
        <v>25</v>
      </c>
      <c r="B27" t="s">
        <v>441</v>
      </c>
      <c r="C27" t="s">
        <v>442</v>
      </c>
      <c r="D27">
        <v>43</v>
      </c>
    </row>
    <row r="28" spans="1:4">
      <c r="A28">
        <v>26</v>
      </c>
      <c r="B28" t="s">
        <v>439</v>
      </c>
      <c r="C28" t="s">
        <v>440</v>
      </c>
      <c r="D28">
        <v>7</v>
      </c>
    </row>
    <row r="29" spans="1:4">
      <c r="A29">
        <v>27</v>
      </c>
      <c r="B29" t="s">
        <v>437</v>
      </c>
      <c r="C29" t="s">
        <v>438</v>
      </c>
      <c r="D29">
        <v>114</v>
      </c>
    </row>
    <row r="30" spans="1:4">
      <c r="A30">
        <v>28</v>
      </c>
      <c r="B30" t="s">
        <v>139</v>
      </c>
      <c r="C30" t="s">
        <v>436</v>
      </c>
      <c r="D30">
        <v>63</v>
      </c>
    </row>
    <row r="31" spans="1:4">
      <c r="A31">
        <v>29</v>
      </c>
      <c r="B31" t="s">
        <v>434</v>
      </c>
      <c r="C31" t="s">
        <v>435</v>
      </c>
      <c r="D31">
        <v>127</v>
      </c>
    </row>
    <row r="32" spans="1:4">
      <c r="A32">
        <v>30</v>
      </c>
      <c r="B32" t="s">
        <v>432</v>
      </c>
      <c r="C32" t="s">
        <v>433</v>
      </c>
      <c r="D32">
        <v>53</v>
      </c>
    </row>
    <row r="33" spans="1:4">
      <c r="A33">
        <v>31</v>
      </c>
      <c r="B33" t="s">
        <v>430</v>
      </c>
      <c r="C33" t="s">
        <v>431</v>
      </c>
      <c r="D33">
        <v>102</v>
      </c>
    </row>
    <row r="34" spans="1:4">
      <c r="A34">
        <v>32</v>
      </c>
      <c r="B34" t="s">
        <v>428</v>
      </c>
      <c r="C34" t="s">
        <v>429</v>
      </c>
      <c r="D34">
        <v>50</v>
      </c>
    </row>
    <row r="35" spans="1:4">
      <c r="A35">
        <v>33</v>
      </c>
      <c r="B35" t="s">
        <v>426</v>
      </c>
      <c r="C35" t="s">
        <v>427</v>
      </c>
      <c r="D35">
        <v>75</v>
      </c>
    </row>
    <row r="36" spans="1:4">
      <c r="A36">
        <v>34</v>
      </c>
      <c r="B36" t="s">
        <v>424</v>
      </c>
      <c r="C36" t="s">
        <v>425</v>
      </c>
      <c r="D36">
        <v>72</v>
      </c>
    </row>
    <row r="37" spans="1:4">
      <c r="A37">
        <v>35</v>
      </c>
      <c r="B37" t="s">
        <v>422</v>
      </c>
      <c r="C37" t="s">
        <v>423</v>
      </c>
      <c r="D37">
        <v>118</v>
      </c>
    </row>
    <row r="38" spans="1:4">
      <c r="A38">
        <v>36</v>
      </c>
      <c r="B38" t="s">
        <v>420</v>
      </c>
      <c r="C38" t="s">
        <v>421</v>
      </c>
      <c r="D38">
        <v>122</v>
      </c>
    </row>
    <row r="39" spans="1:4">
      <c r="A39">
        <v>37</v>
      </c>
      <c r="B39" t="s">
        <v>418</v>
      </c>
      <c r="C39" t="s">
        <v>419</v>
      </c>
      <c r="D39">
        <v>10</v>
      </c>
    </row>
    <row r="40" spans="1:4">
      <c r="A40">
        <v>38</v>
      </c>
      <c r="B40" t="s">
        <v>416</v>
      </c>
      <c r="C40" t="s">
        <v>417</v>
      </c>
      <c r="D40">
        <v>13</v>
      </c>
    </row>
    <row r="41" spans="1:4">
      <c r="A41">
        <v>39</v>
      </c>
      <c r="B41" t="s">
        <v>414</v>
      </c>
      <c r="C41" t="s">
        <v>415</v>
      </c>
      <c r="D41">
        <v>128</v>
      </c>
    </row>
    <row r="42" spans="1:4">
      <c r="A42">
        <v>40</v>
      </c>
      <c r="B42" t="s">
        <v>412</v>
      </c>
      <c r="C42" t="s">
        <v>413</v>
      </c>
      <c r="D42">
        <v>132</v>
      </c>
    </row>
    <row r="43" spans="1:4">
      <c r="A43">
        <v>41</v>
      </c>
      <c r="B43" t="s">
        <v>410</v>
      </c>
      <c r="C43" t="s">
        <v>411</v>
      </c>
      <c r="D43">
        <v>23</v>
      </c>
    </row>
    <row r="44" spans="1:4">
      <c r="A44">
        <v>42</v>
      </c>
      <c r="B44" t="s">
        <v>408</v>
      </c>
      <c r="C44" t="s">
        <v>409</v>
      </c>
      <c r="D44">
        <v>115</v>
      </c>
    </row>
    <row r="45" spans="1:4">
      <c r="A45">
        <v>43</v>
      </c>
      <c r="B45" t="s">
        <v>406</v>
      </c>
      <c r="C45" t="s">
        <v>407</v>
      </c>
      <c r="D45">
        <v>51</v>
      </c>
    </row>
    <row r="46" spans="1:4">
      <c r="A46">
        <v>44</v>
      </c>
      <c r="B46" t="s">
        <v>404</v>
      </c>
      <c r="C46" t="s">
        <v>405</v>
      </c>
      <c r="D46">
        <v>77</v>
      </c>
    </row>
    <row r="47" spans="1:4">
      <c r="A47">
        <v>45</v>
      </c>
      <c r="B47" t="s">
        <v>402</v>
      </c>
      <c r="C47" t="s">
        <v>403</v>
      </c>
      <c r="D47">
        <v>35</v>
      </c>
    </row>
    <row r="48" spans="1:4">
      <c r="A48">
        <v>46</v>
      </c>
      <c r="B48" t="s">
        <v>400</v>
      </c>
      <c r="C48" t="s">
        <v>401</v>
      </c>
      <c r="D48">
        <v>54</v>
      </c>
    </row>
    <row r="49" spans="1:4">
      <c r="A49">
        <v>47</v>
      </c>
      <c r="B49" t="s">
        <v>398</v>
      </c>
      <c r="C49" t="s">
        <v>399</v>
      </c>
      <c r="D49">
        <v>46</v>
      </c>
    </row>
    <row r="50" spans="1:4">
      <c r="A50">
        <v>48</v>
      </c>
      <c r="B50" t="s">
        <v>396</v>
      </c>
      <c r="C50" t="s">
        <v>397</v>
      </c>
      <c r="D50">
        <v>56</v>
      </c>
    </row>
    <row r="51" spans="1:4">
      <c r="A51">
        <v>49</v>
      </c>
      <c r="B51" t="s">
        <v>394</v>
      </c>
      <c r="C51" t="s">
        <v>395</v>
      </c>
      <c r="D51">
        <v>90</v>
      </c>
    </row>
    <row r="52" spans="1:4">
      <c r="A52">
        <v>50</v>
      </c>
      <c r="B52" t="s">
        <v>301</v>
      </c>
      <c r="C52" t="s">
        <v>393</v>
      </c>
      <c r="D52">
        <v>116</v>
      </c>
    </row>
    <row r="53" spans="1:4">
      <c r="A53">
        <v>51</v>
      </c>
      <c r="B53" t="s">
        <v>391</v>
      </c>
      <c r="C53" t="s">
        <v>392</v>
      </c>
      <c r="D53">
        <v>24</v>
      </c>
    </row>
    <row r="54" spans="1:4">
      <c r="A54">
        <v>52</v>
      </c>
      <c r="B54" t="s">
        <v>389</v>
      </c>
      <c r="C54" t="s">
        <v>390</v>
      </c>
      <c r="D54">
        <v>22</v>
      </c>
    </row>
    <row r="55" spans="1:4">
      <c r="A55">
        <v>53</v>
      </c>
      <c r="B55" t="s">
        <v>387</v>
      </c>
      <c r="C55" t="s">
        <v>388</v>
      </c>
      <c r="D55">
        <v>3</v>
      </c>
    </row>
    <row r="56" spans="1:4">
      <c r="A56">
        <v>54</v>
      </c>
      <c r="B56" t="s">
        <v>385</v>
      </c>
      <c r="C56" t="s">
        <v>386</v>
      </c>
      <c r="D56">
        <v>100</v>
      </c>
    </row>
    <row r="57" spans="1:4">
      <c r="A57">
        <v>55</v>
      </c>
      <c r="B57" t="s">
        <v>383</v>
      </c>
      <c r="C57" t="s">
        <v>384</v>
      </c>
      <c r="D57">
        <v>88</v>
      </c>
    </row>
    <row r="58" spans="1:4">
      <c r="A58">
        <v>56</v>
      </c>
      <c r="B58" t="s">
        <v>381</v>
      </c>
      <c r="C58" t="s">
        <v>382</v>
      </c>
      <c r="D58">
        <v>9</v>
      </c>
    </row>
    <row r="59" spans="1:4">
      <c r="A59">
        <v>57</v>
      </c>
      <c r="B59" t="s">
        <v>379</v>
      </c>
      <c r="C59" t="s">
        <v>380</v>
      </c>
      <c r="D59">
        <v>91</v>
      </c>
    </row>
    <row r="60" spans="1:4">
      <c r="A60">
        <v>58</v>
      </c>
      <c r="B60" t="s">
        <v>377</v>
      </c>
      <c r="C60" t="s">
        <v>378</v>
      </c>
      <c r="D60">
        <v>95</v>
      </c>
    </row>
    <row r="61" spans="1:4">
      <c r="A61">
        <v>59</v>
      </c>
      <c r="B61" t="s">
        <v>375</v>
      </c>
      <c r="C61" t="s">
        <v>376</v>
      </c>
      <c r="D61">
        <v>62</v>
      </c>
    </row>
    <row r="62" spans="1:4">
      <c r="A62">
        <v>60</v>
      </c>
      <c r="B62" t="s">
        <v>373</v>
      </c>
      <c r="C62" t="s">
        <v>374</v>
      </c>
      <c r="D62">
        <v>111</v>
      </c>
    </row>
    <row r="63" spans="1:4">
      <c r="A63">
        <v>61</v>
      </c>
      <c r="B63" t="s">
        <v>371</v>
      </c>
      <c r="C63" t="s">
        <v>372</v>
      </c>
      <c r="D63">
        <v>124</v>
      </c>
    </row>
    <row r="64" spans="1:4">
      <c r="A64">
        <v>62</v>
      </c>
      <c r="B64" t="s">
        <v>369</v>
      </c>
      <c r="C64" t="s">
        <v>370</v>
      </c>
      <c r="D64">
        <v>98</v>
      </c>
    </row>
    <row r="65" spans="1:4">
      <c r="A65">
        <v>63</v>
      </c>
      <c r="B65" t="s">
        <v>367</v>
      </c>
      <c r="C65" t="s">
        <v>368</v>
      </c>
      <c r="D65">
        <v>99</v>
      </c>
    </row>
    <row r="66" spans="1:4">
      <c r="A66">
        <v>64</v>
      </c>
      <c r="B66" t="s">
        <v>365</v>
      </c>
      <c r="C66" t="s">
        <v>366</v>
      </c>
      <c r="D66">
        <v>71</v>
      </c>
    </row>
    <row r="67" spans="1:4">
      <c r="A67">
        <v>65</v>
      </c>
      <c r="B67" t="s">
        <v>363</v>
      </c>
      <c r="C67" t="s">
        <v>364</v>
      </c>
      <c r="D67">
        <v>18</v>
      </c>
    </row>
    <row r="68" spans="1:4">
      <c r="A68">
        <v>66</v>
      </c>
      <c r="B68" t="s">
        <v>361</v>
      </c>
      <c r="C68" t="s">
        <v>362</v>
      </c>
      <c r="D68">
        <v>89</v>
      </c>
    </row>
    <row r="69" spans="1:4">
      <c r="A69">
        <v>67</v>
      </c>
      <c r="B69" t="s">
        <v>359</v>
      </c>
      <c r="C69" t="s">
        <v>360</v>
      </c>
      <c r="D69">
        <v>97</v>
      </c>
    </row>
    <row r="70" spans="1:4">
      <c r="A70">
        <v>68</v>
      </c>
      <c r="B70" t="s">
        <v>357</v>
      </c>
      <c r="C70" t="s">
        <v>358</v>
      </c>
      <c r="D70">
        <v>42</v>
      </c>
    </row>
    <row r="71" spans="1:4">
      <c r="A71">
        <v>69</v>
      </c>
      <c r="B71" t="s">
        <v>355</v>
      </c>
      <c r="C71" t="s">
        <v>356</v>
      </c>
      <c r="D71">
        <v>69</v>
      </c>
    </row>
    <row r="72" spans="1:4">
      <c r="A72">
        <v>70</v>
      </c>
      <c r="B72" t="s">
        <v>353</v>
      </c>
      <c r="C72" t="s">
        <v>354</v>
      </c>
      <c r="D72">
        <v>92</v>
      </c>
    </row>
    <row r="73" spans="1:4">
      <c r="A73">
        <v>71</v>
      </c>
      <c r="B73" t="s">
        <v>351</v>
      </c>
      <c r="C73" t="s">
        <v>352</v>
      </c>
      <c r="D73">
        <v>120</v>
      </c>
    </row>
    <row r="74" spans="1:4">
      <c r="A74">
        <v>72</v>
      </c>
      <c r="B74" t="s">
        <v>349</v>
      </c>
      <c r="C74" t="s">
        <v>350</v>
      </c>
      <c r="D74">
        <v>117</v>
      </c>
    </row>
    <row r="75" spans="1:4">
      <c r="A75">
        <v>73</v>
      </c>
      <c r="B75" t="s">
        <v>347</v>
      </c>
      <c r="C75" t="s">
        <v>348</v>
      </c>
      <c r="D75">
        <v>30</v>
      </c>
    </row>
    <row r="76" spans="1:4">
      <c r="A76">
        <v>74</v>
      </c>
      <c r="B76" t="s">
        <v>345</v>
      </c>
      <c r="C76" t="s">
        <v>346</v>
      </c>
      <c r="D76">
        <v>135</v>
      </c>
    </row>
    <row r="77" spans="1:4">
      <c r="A77">
        <v>75</v>
      </c>
      <c r="B77" t="s">
        <v>343</v>
      </c>
      <c r="C77" t="s">
        <v>344</v>
      </c>
      <c r="D77">
        <v>60</v>
      </c>
    </row>
    <row r="78" spans="1:4">
      <c r="A78">
        <v>76</v>
      </c>
      <c r="B78" t="s">
        <v>341</v>
      </c>
      <c r="C78" t="s">
        <v>342</v>
      </c>
      <c r="D78">
        <v>11</v>
      </c>
    </row>
    <row r="79" spans="1:4">
      <c r="A79">
        <v>77</v>
      </c>
      <c r="B79" t="s">
        <v>339</v>
      </c>
      <c r="C79" t="s">
        <v>340</v>
      </c>
      <c r="D79">
        <v>110</v>
      </c>
    </row>
    <row r="80" spans="1:4">
      <c r="A80">
        <v>78</v>
      </c>
      <c r="B80" t="s">
        <v>337</v>
      </c>
      <c r="C80" t="s">
        <v>338</v>
      </c>
      <c r="D80">
        <v>52</v>
      </c>
    </row>
    <row r="81" spans="1:4">
      <c r="A81">
        <v>79</v>
      </c>
      <c r="B81" t="s">
        <v>335</v>
      </c>
      <c r="C81" t="s">
        <v>336</v>
      </c>
      <c r="D81">
        <v>27</v>
      </c>
    </row>
    <row r="82" spans="1:4">
      <c r="A82">
        <v>80</v>
      </c>
      <c r="B82" t="s">
        <v>333</v>
      </c>
      <c r="C82" t="s">
        <v>334</v>
      </c>
      <c r="D82">
        <v>74</v>
      </c>
    </row>
    <row r="83" spans="1:4">
      <c r="A83">
        <v>81</v>
      </c>
      <c r="B83" t="s">
        <v>331</v>
      </c>
      <c r="C83" t="s">
        <v>332</v>
      </c>
      <c r="D83">
        <v>68</v>
      </c>
    </row>
    <row r="84" spans="1:4">
      <c r="A84">
        <v>82</v>
      </c>
      <c r="B84" t="s">
        <v>329</v>
      </c>
      <c r="C84" t="s">
        <v>330</v>
      </c>
      <c r="D84">
        <v>67</v>
      </c>
    </row>
    <row r="85" spans="1:4">
      <c r="A85">
        <v>83</v>
      </c>
      <c r="B85" t="s">
        <v>327</v>
      </c>
      <c r="C85" t="s">
        <v>328</v>
      </c>
      <c r="D85">
        <v>59</v>
      </c>
    </row>
    <row r="86" spans="1:4">
      <c r="A86">
        <v>84</v>
      </c>
      <c r="B86" t="s">
        <v>325</v>
      </c>
      <c r="C86" t="s">
        <v>326</v>
      </c>
      <c r="D86">
        <v>66</v>
      </c>
    </row>
    <row r="87" spans="1:4">
      <c r="A87">
        <v>85</v>
      </c>
      <c r="B87" t="s">
        <v>323</v>
      </c>
      <c r="C87" t="s">
        <v>324</v>
      </c>
      <c r="D87">
        <v>36</v>
      </c>
    </row>
    <row r="88" spans="1:4">
      <c r="A88">
        <v>86</v>
      </c>
      <c r="B88" t="s">
        <v>321</v>
      </c>
      <c r="C88" t="s">
        <v>322</v>
      </c>
      <c r="D88">
        <v>15</v>
      </c>
    </row>
    <row r="89" spans="1:4">
      <c r="A89">
        <v>87</v>
      </c>
      <c r="B89" t="s">
        <v>319</v>
      </c>
      <c r="C89" t="s">
        <v>320</v>
      </c>
      <c r="D89">
        <v>49</v>
      </c>
    </row>
    <row r="90" spans="1:4">
      <c r="A90">
        <v>88</v>
      </c>
      <c r="B90" t="s">
        <v>317</v>
      </c>
      <c r="C90" t="s">
        <v>318</v>
      </c>
      <c r="D90">
        <v>58</v>
      </c>
    </row>
    <row r="91" spans="1:4">
      <c r="A91">
        <v>89</v>
      </c>
      <c r="B91" t="s">
        <v>315</v>
      </c>
      <c r="C91" t="s">
        <v>316</v>
      </c>
      <c r="D91">
        <v>76</v>
      </c>
    </row>
    <row r="92" spans="1:4">
      <c r="A92">
        <v>90</v>
      </c>
      <c r="B92" t="s">
        <v>313</v>
      </c>
      <c r="C92" t="s">
        <v>314</v>
      </c>
      <c r="D92">
        <v>6</v>
      </c>
    </row>
    <row r="93" spans="1:4">
      <c r="A93">
        <v>91</v>
      </c>
      <c r="B93" t="s">
        <v>311</v>
      </c>
      <c r="C93" t="s">
        <v>312</v>
      </c>
      <c r="D93">
        <v>80</v>
      </c>
    </row>
    <row r="94" spans="1:4">
      <c r="A94">
        <v>92</v>
      </c>
      <c r="B94" t="s">
        <v>309</v>
      </c>
      <c r="C94" t="s">
        <v>310</v>
      </c>
      <c r="D94">
        <v>79</v>
      </c>
    </row>
    <row r="95" spans="1:4">
      <c r="A95">
        <v>93</v>
      </c>
      <c r="B95" t="s">
        <v>307</v>
      </c>
      <c r="C95" t="s">
        <v>308</v>
      </c>
      <c r="D95">
        <v>101</v>
      </c>
    </row>
    <row r="96" spans="1:4">
      <c r="A96">
        <v>94</v>
      </c>
      <c r="B96" t="s">
        <v>305</v>
      </c>
      <c r="C96" t="s">
        <v>306</v>
      </c>
      <c r="D96">
        <v>31</v>
      </c>
    </row>
    <row r="97" spans="1:4">
      <c r="A97">
        <v>95</v>
      </c>
      <c r="B97" t="s">
        <v>303</v>
      </c>
      <c r="C97" t="s">
        <v>304</v>
      </c>
      <c r="D97">
        <v>14</v>
      </c>
    </row>
    <row r="98" spans="1:4">
      <c r="A98">
        <v>96</v>
      </c>
      <c r="B98" t="s">
        <v>301</v>
      </c>
      <c r="C98" t="s">
        <v>302</v>
      </c>
      <c r="D98">
        <v>55</v>
      </c>
    </row>
    <row r="99" spans="1:4">
      <c r="A99">
        <v>97</v>
      </c>
      <c r="B99" t="s">
        <v>299</v>
      </c>
      <c r="C99" t="s">
        <v>300</v>
      </c>
      <c r="D99">
        <v>48</v>
      </c>
    </row>
    <row r="100" spans="1:4">
      <c r="A100">
        <v>98</v>
      </c>
      <c r="B100" t="s">
        <v>297</v>
      </c>
      <c r="C100" t="s">
        <v>298</v>
      </c>
      <c r="D100">
        <v>125</v>
      </c>
    </row>
    <row r="101" spans="1:4">
      <c r="A101">
        <v>99</v>
      </c>
      <c r="B101" t="s">
        <v>295</v>
      </c>
      <c r="C101" t="s">
        <v>296</v>
      </c>
      <c r="D101">
        <v>123</v>
      </c>
    </row>
    <row r="102" spans="1:4">
      <c r="A102">
        <v>100</v>
      </c>
      <c r="B102" t="s">
        <v>293</v>
      </c>
      <c r="C102" t="s">
        <v>294</v>
      </c>
      <c r="D102">
        <v>129</v>
      </c>
    </row>
    <row r="103" spans="1:4">
      <c r="A103">
        <v>101</v>
      </c>
      <c r="B103" t="s">
        <v>291</v>
      </c>
      <c r="C103" t="s">
        <v>292</v>
      </c>
      <c r="D103">
        <v>134</v>
      </c>
    </row>
    <row r="104" spans="1:4">
      <c r="A104">
        <v>102</v>
      </c>
      <c r="B104" t="s">
        <v>289</v>
      </c>
      <c r="C104" t="s">
        <v>290</v>
      </c>
      <c r="D104">
        <v>121</v>
      </c>
    </row>
    <row r="105" spans="1:4">
      <c r="A105">
        <v>103</v>
      </c>
      <c r="B105" t="s">
        <v>287</v>
      </c>
      <c r="C105" t="s">
        <v>288</v>
      </c>
      <c r="D105">
        <v>33</v>
      </c>
    </row>
    <row r="106" spans="1:4">
      <c r="A106">
        <v>104</v>
      </c>
      <c r="B106" t="s">
        <v>285</v>
      </c>
      <c r="C106" t="s">
        <v>286</v>
      </c>
      <c r="D106">
        <v>73</v>
      </c>
    </row>
    <row r="107" spans="1:4">
      <c r="A107">
        <v>105</v>
      </c>
      <c r="B107" t="s">
        <v>283</v>
      </c>
      <c r="C107" t="s">
        <v>284</v>
      </c>
      <c r="D107">
        <v>119</v>
      </c>
    </row>
    <row r="108" spans="1:4">
      <c r="A108">
        <v>106</v>
      </c>
      <c r="B108" t="s">
        <v>281</v>
      </c>
      <c r="C108" t="s">
        <v>282</v>
      </c>
      <c r="D108">
        <v>133</v>
      </c>
    </row>
    <row r="109" spans="1:4">
      <c r="A109">
        <v>107</v>
      </c>
      <c r="B109" t="s">
        <v>279</v>
      </c>
      <c r="C109" t="s">
        <v>280</v>
      </c>
      <c r="D109">
        <v>131</v>
      </c>
    </row>
    <row r="110" spans="1:4">
      <c r="A110">
        <v>108</v>
      </c>
      <c r="B110" t="s">
        <v>277</v>
      </c>
      <c r="C110" t="s">
        <v>278</v>
      </c>
      <c r="D110">
        <v>130</v>
      </c>
    </row>
    <row r="111" spans="1:4">
      <c r="A111">
        <v>109</v>
      </c>
      <c r="B111" t="s">
        <v>275</v>
      </c>
      <c r="C111" t="s">
        <v>276</v>
      </c>
      <c r="D111">
        <v>126</v>
      </c>
    </row>
    <row r="112" spans="1:4">
      <c r="A112">
        <v>110</v>
      </c>
      <c r="B112" t="s">
        <v>273</v>
      </c>
      <c r="C112" t="s">
        <v>274</v>
      </c>
      <c r="D112">
        <v>109</v>
      </c>
    </row>
    <row r="113" spans="1:4">
      <c r="A113">
        <v>111</v>
      </c>
      <c r="B113" t="s">
        <v>271</v>
      </c>
      <c r="C113" t="s">
        <v>272</v>
      </c>
      <c r="D113">
        <v>113</v>
      </c>
    </row>
    <row r="114" spans="1:4">
      <c r="A114">
        <v>112</v>
      </c>
      <c r="B114" t="s">
        <v>269</v>
      </c>
      <c r="C114" t="s">
        <v>270</v>
      </c>
      <c r="D114">
        <v>112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E113"/>
  <sheetViews>
    <sheetView topLeftCell="B14" workbookViewId="0">
      <selection activeCell="C2" sqref="C2:E113"/>
    </sheetView>
  </sheetViews>
  <sheetFormatPr defaultRowHeight="15"/>
  <cols>
    <col min="4" max="4" width="12.28515625" customWidth="1"/>
    <col min="5" max="5" width="13.7109375" customWidth="1"/>
  </cols>
  <sheetData>
    <row r="1" spans="3:5">
      <c r="C1" t="s">
        <v>42</v>
      </c>
      <c r="D1" t="s">
        <v>42</v>
      </c>
      <c r="E1" t="s">
        <v>42</v>
      </c>
    </row>
    <row r="2" spans="3:5">
      <c r="C2">
        <v>1</v>
      </c>
      <c r="D2" t="s">
        <v>487</v>
      </c>
      <c r="E2" t="s">
        <v>487</v>
      </c>
    </row>
    <row r="3" spans="3:5">
      <c r="C3">
        <v>2</v>
      </c>
      <c r="D3" t="s">
        <v>485</v>
      </c>
      <c r="E3" t="s">
        <v>486</v>
      </c>
    </row>
    <row r="4" spans="3:5">
      <c r="C4">
        <v>3</v>
      </c>
      <c r="D4" t="s">
        <v>483</v>
      </c>
      <c r="E4" t="s">
        <v>484</v>
      </c>
    </row>
    <row r="5" spans="3:5">
      <c r="C5">
        <v>4</v>
      </c>
      <c r="D5" t="s">
        <v>481</v>
      </c>
      <c r="E5" t="s">
        <v>482</v>
      </c>
    </row>
    <row r="6" spans="3:5">
      <c r="C6">
        <v>5</v>
      </c>
      <c r="D6" t="s">
        <v>337</v>
      </c>
      <c r="E6" t="s">
        <v>480</v>
      </c>
    </row>
    <row r="7" spans="3:5">
      <c r="C7">
        <v>6</v>
      </c>
      <c r="D7" t="s">
        <v>478</v>
      </c>
      <c r="E7" t="s">
        <v>479</v>
      </c>
    </row>
    <row r="8" spans="3:5">
      <c r="C8">
        <v>7</v>
      </c>
      <c r="D8" t="s">
        <v>476</v>
      </c>
      <c r="E8" t="s">
        <v>477</v>
      </c>
    </row>
    <row r="9" spans="3:5">
      <c r="C9">
        <v>8</v>
      </c>
      <c r="D9" t="s">
        <v>474</v>
      </c>
      <c r="E9" t="s">
        <v>475</v>
      </c>
    </row>
    <row r="10" spans="3:5">
      <c r="C10">
        <v>9</v>
      </c>
      <c r="D10" t="s">
        <v>472</v>
      </c>
      <c r="E10" t="s">
        <v>473</v>
      </c>
    </row>
    <row r="11" spans="3:5">
      <c r="C11">
        <v>10</v>
      </c>
      <c r="D11" t="s">
        <v>470</v>
      </c>
      <c r="E11" t="s">
        <v>471</v>
      </c>
    </row>
    <row r="12" spans="3:5">
      <c r="C12">
        <v>11</v>
      </c>
      <c r="D12" t="s">
        <v>468</v>
      </c>
      <c r="E12" t="s">
        <v>469</v>
      </c>
    </row>
    <row r="13" spans="3:5">
      <c r="C13">
        <v>12</v>
      </c>
      <c r="D13" t="s">
        <v>466</v>
      </c>
      <c r="E13" t="s">
        <v>467</v>
      </c>
    </row>
    <row r="14" spans="3:5">
      <c r="C14">
        <v>13</v>
      </c>
      <c r="D14" t="s">
        <v>464</v>
      </c>
      <c r="E14" t="s">
        <v>465</v>
      </c>
    </row>
    <row r="15" spans="3:5">
      <c r="C15">
        <v>14</v>
      </c>
      <c r="D15" t="s">
        <v>462</v>
      </c>
      <c r="E15" t="s">
        <v>463</v>
      </c>
    </row>
    <row r="16" spans="3:5">
      <c r="C16">
        <v>15</v>
      </c>
      <c r="D16" t="s">
        <v>460</v>
      </c>
      <c r="E16" t="s">
        <v>461</v>
      </c>
    </row>
    <row r="17" spans="3:5">
      <c r="C17">
        <v>16</v>
      </c>
      <c r="D17" t="s">
        <v>458</v>
      </c>
      <c r="E17" t="s">
        <v>459</v>
      </c>
    </row>
    <row r="18" spans="3:5">
      <c r="C18">
        <v>17</v>
      </c>
      <c r="D18" t="s">
        <v>456</v>
      </c>
      <c r="E18" t="s">
        <v>457</v>
      </c>
    </row>
    <row r="19" spans="3:5">
      <c r="C19">
        <v>18</v>
      </c>
      <c r="D19" t="s">
        <v>139</v>
      </c>
      <c r="E19" t="s">
        <v>455</v>
      </c>
    </row>
    <row r="20" spans="3:5">
      <c r="C20">
        <v>19</v>
      </c>
      <c r="D20" t="s">
        <v>453</v>
      </c>
      <c r="E20" t="s">
        <v>454</v>
      </c>
    </row>
    <row r="21" spans="3:5">
      <c r="C21">
        <v>20</v>
      </c>
      <c r="D21" t="s">
        <v>451</v>
      </c>
      <c r="E21" t="s">
        <v>452</v>
      </c>
    </row>
    <row r="22" spans="3:5">
      <c r="C22">
        <v>21</v>
      </c>
      <c r="D22" t="s">
        <v>449</v>
      </c>
      <c r="E22" t="s">
        <v>450</v>
      </c>
    </row>
    <row r="23" spans="3:5">
      <c r="C23">
        <v>22</v>
      </c>
      <c r="D23" t="s">
        <v>447</v>
      </c>
      <c r="E23" t="s">
        <v>448</v>
      </c>
    </row>
    <row r="24" spans="3:5">
      <c r="C24">
        <v>23</v>
      </c>
      <c r="D24" t="s">
        <v>445</v>
      </c>
      <c r="E24" t="s">
        <v>446</v>
      </c>
    </row>
    <row r="25" spans="3:5">
      <c r="C25">
        <v>24</v>
      </c>
      <c r="D25" t="s">
        <v>443</v>
      </c>
      <c r="E25" t="s">
        <v>444</v>
      </c>
    </row>
    <row r="26" spans="3:5">
      <c r="C26">
        <v>25</v>
      </c>
      <c r="D26" t="s">
        <v>441</v>
      </c>
      <c r="E26" t="s">
        <v>442</v>
      </c>
    </row>
    <row r="27" spans="3:5">
      <c r="C27">
        <v>26</v>
      </c>
      <c r="D27" t="s">
        <v>439</v>
      </c>
      <c r="E27" t="s">
        <v>440</v>
      </c>
    </row>
    <row r="28" spans="3:5">
      <c r="C28">
        <v>27</v>
      </c>
      <c r="D28" t="s">
        <v>437</v>
      </c>
      <c r="E28" t="s">
        <v>438</v>
      </c>
    </row>
    <row r="29" spans="3:5">
      <c r="C29">
        <v>28</v>
      </c>
      <c r="D29" t="s">
        <v>139</v>
      </c>
      <c r="E29" t="s">
        <v>436</v>
      </c>
    </row>
    <row r="30" spans="3:5">
      <c r="C30">
        <v>29</v>
      </c>
      <c r="D30" t="s">
        <v>434</v>
      </c>
      <c r="E30" t="s">
        <v>435</v>
      </c>
    </row>
    <row r="31" spans="3:5">
      <c r="C31">
        <v>30</v>
      </c>
      <c r="D31" t="s">
        <v>432</v>
      </c>
      <c r="E31" t="s">
        <v>433</v>
      </c>
    </row>
    <row r="32" spans="3:5">
      <c r="C32">
        <v>31</v>
      </c>
      <c r="D32" t="s">
        <v>430</v>
      </c>
      <c r="E32" t="s">
        <v>431</v>
      </c>
    </row>
    <row r="33" spans="3:5">
      <c r="C33">
        <v>32</v>
      </c>
      <c r="D33" t="s">
        <v>428</v>
      </c>
      <c r="E33" t="s">
        <v>429</v>
      </c>
    </row>
    <row r="34" spans="3:5">
      <c r="C34">
        <v>33</v>
      </c>
      <c r="D34" t="s">
        <v>426</v>
      </c>
      <c r="E34" t="s">
        <v>427</v>
      </c>
    </row>
    <row r="35" spans="3:5">
      <c r="C35">
        <v>34</v>
      </c>
      <c r="D35" t="s">
        <v>424</v>
      </c>
      <c r="E35" t="s">
        <v>425</v>
      </c>
    </row>
    <row r="36" spans="3:5">
      <c r="C36">
        <v>35</v>
      </c>
      <c r="D36" t="s">
        <v>422</v>
      </c>
      <c r="E36" t="s">
        <v>423</v>
      </c>
    </row>
    <row r="37" spans="3:5">
      <c r="C37">
        <v>36</v>
      </c>
      <c r="D37" t="s">
        <v>420</v>
      </c>
      <c r="E37" t="s">
        <v>421</v>
      </c>
    </row>
    <row r="38" spans="3:5">
      <c r="C38">
        <v>37</v>
      </c>
      <c r="D38" t="s">
        <v>418</v>
      </c>
      <c r="E38" t="s">
        <v>419</v>
      </c>
    </row>
    <row r="39" spans="3:5">
      <c r="C39">
        <v>38</v>
      </c>
      <c r="D39" t="s">
        <v>416</v>
      </c>
      <c r="E39" t="s">
        <v>417</v>
      </c>
    </row>
    <row r="40" spans="3:5">
      <c r="C40">
        <v>39</v>
      </c>
      <c r="D40" t="s">
        <v>414</v>
      </c>
      <c r="E40" t="s">
        <v>415</v>
      </c>
    </row>
    <row r="41" spans="3:5">
      <c r="C41">
        <v>40</v>
      </c>
      <c r="D41" t="s">
        <v>412</v>
      </c>
      <c r="E41" t="s">
        <v>413</v>
      </c>
    </row>
    <row r="42" spans="3:5">
      <c r="C42">
        <v>41</v>
      </c>
      <c r="D42" t="s">
        <v>410</v>
      </c>
      <c r="E42" t="s">
        <v>411</v>
      </c>
    </row>
    <row r="43" spans="3:5">
      <c r="C43">
        <v>42</v>
      </c>
      <c r="D43" t="s">
        <v>408</v>
      </c>
      <c r="E43" t="s">
        <v>409</v>
      </c>
    </row>
    <row r="44" spans="3:5">
      <c r="C44">
        <v>43</v>
      </c>
      <c r="D44" t="s">
        <v>406</v>
      </c>
      <c r="E44" t="s">
        <v>407</v>
      </c>
    </row>
    <row r="45" spans="3:5">
      <c r="C45">
        <v>44</v>
      </c>
      <c r="D45" t="s">
        <v>404</v>
      </c>
      <c r="E45" t="s">
        <v>405</v>
      </c>
    </row>
    <row r="46" spans="3:5">
      <c r="C46">
        <v>45</v>
      </c>
      <c r="D46" t="s">
        <v>402</v>
      </c>
      <c r="E46" t="s">
        <v>403</v>
      </c>
    </row>
    <row r="47" spans="3:5">
      <c r="C47">
        <v>46</v>
      </c>
      <c r="D47" t="s">
        <v>400</v>
      </c>
      <c r="E47" t="s">
        <v>401</v>
      </c>
    </row>
    <row r="48" spans="3:5">
      <c r="C48">
        <v>47</v>
      </c>
      <c r="D48" t="s">
        <v>398</v>
      </c>
      <c r="E48" t="s">
        <v>399</v>
      </c>
    </row>
    <row r="49" spans="3:5">
      <c r="C49">
        <v>48</v>
      </c>
      <c r="D49" t="s">
        <v>396</v>
      </c>
      <c r="E49" t="s">
        <v>397</v>
      </c>
    </row>
    <row r="50" spans="3:5">
      <c r="C50">
        <v>49</v>
      </c>
      <c r="D50" t="s">
        <v>394</v>
      </c>
      <c r="E50" t="s">
        <v>395</v>
      </c>
    </row>
    <row r="51" spans="3:5">
      <c r="C51">
        <v>50</v>
      </c>
      <c r="D51" t="s">
        <v>301</v>
      </c>
      <c r="E51" t="s">
        <v>393</v>
      </c>
    </row>
    <row r="52" spans="3:5">
      <c r="C52">
        <v>51</v>
      </c>
      <c r="D52" t="s">
        <v>391</v>
      </c>
      <c r="E52" t="s">
        <v>392</v>
      </c>
    </row>
    <row r="53" spans="3:5">
      <c r="C53">
        <v>52</v>
      </c>
      <c r="D53" t="s">
        <v>389</v>
      </c>
      <c r="E53" t="s">
        <v>390</v>
      </c>
    </row>
    <row r="54" spans="3:5">
      <c r="C54">
        <v>53</v>
      </c>
      <c r="D54" t="s">
        <v>387</v>
      </c>
      <c r="E54" t="s">
        <v>388</v>
      </c>
    </row>
    <row r="55" spans="3:5">
      <c r="C55">
        <v>54</v>
      </c>
      <c r="D55" t="s">
        <v>385</v>
      </c>
      <c r="E55" t="s">
        <v>386</v>
      </c>
    </row>
    <row r="56" spans="3:5">
      <c r="C56">
        <v>55</v>
      </c>
      <c r="D56" t="s">
        <v>383</v>
      </c>
      <c r="E56" t="s">
        <v>384</v>
      </c>
    </row>
    <row r="57" spans="3:5">
      <c r="C57">
        <v>56</v>
      </c>
      <c r="D57" t="s">
        <v>381</v>
      </c>
      <c r="E57" t="s">
        <v>382</v>
      </c>
    </row>
    <row r="58" spans="3:5">
      <c r="C58">
        <v>57</v>
      </c>
      <c r="D58" t="s">
        <v>379</v>
      </c>
      <c r="E58" t="s">
        <v>380</v>
      </c>
    </row>
    <row r="59" spans="3:5">
      <c r="C59">
        <v>58</v>
      </c>
      <c r="D59" t="s">
        <v>377</v>
      </c>
      <c r="E59" t="s">
        <v>378</v>
      </c>
    </row>
    <row r="60" spans="3:5">
      <c r="C60">
        <v>59</v>
      </c>
      <c r="D60" t="s">
        <v>375</v>
      </c>
      <c r="E60" t="s">
        <v>376</v>
      </c>
    </row>
    <row r="61" spans="3:5">
      <c r="C61">
        <v>60</v>
      </c>
      <c r="D61" t="s">
        <v>373</v>
      </c>
      <c r="E61" t="s">
        <v>374</v>
      </c>
    </row>
    <row r="62" spans="3:5">
      <c r="C62">
        <v>61</v>
      </c>
      <c r="D62" t="s">
        <v>371</v>
      </c>
      <c r="E62" t="s">
        <v>372</v>
      </c>
    </row>
    <row r="63" spans="3:5">
      <c r="C63">
        <v>62</v>
      </c>
      <c r="D63" t="s">
        <v>369</v>
      </c>
      <c r="E63" t="s">
        <v>370</v>
      </c>
    </row>
    <row r="64" spans="3:5">
      <c r="C64">
        <v>63</v>
      </c>
      <c r="D64" t="s">
        <v>367</v>
      </c>
      <c r="E64" t="s">
        <v>368</v>
      </c>
    </row>
    <row r="65" spans="3:5">
      <c r="C65">
        <v>64</v>
      </c>
      <c r="D65" t="s">
        <v>365</v>
      </c>
      <c r="E65" t="s">
        <v>366</v>
      </c>
    </row>
    <row r="66" spans="3:5">
      <c r="C66">
        <v>65</v>
      </c>
      <c r="D66" t="s">
        <v>363</v>
      </c>
      <c r="E66" t="s">
        <v>364</v>
      </c>
    </row>
    <row r="67" spans="3:5">
      <c r="C67">
        <v>66</v>
      </c>
      <c r="D67" t="s">
        <v>361</v>
      </c>
      <c r="E67" t="s">
        <v>362</v>
      </c>
    </row>
    <row r="68" spans="3:5">
      <c r="C68">
        <v>67</v>
      </c>
      <c r="D68" t="s">
        <v>359</v>
      </c>
      <c r="E68" t="s">
        <v>360</v>
      </c>
    </row>
    <row r="69" spans="3:5">
      <c r="C69">
        <v>68</v>
      </c>
      <c r="D69" t="s">
        <v>357</v>
      </c>
      <c r="E69" t="s">
        <v>358</v>
      </c>
    </row>
    <row r="70" spans="3:5">
      <c r="C70">
        <v>69</v>
      </c>
      <c r="D70" t="s">
        <v>355</v>
      </c>
      <c r="E70" t="s">
        <v>356</v>
      </c>
    </row>
    <row r="71" spans="3:5">
      <c r="C71">
        <v>70</v>
      </c>
      <c r="D71" t="s">
        <v>353</v>
      </c>
      <c r="E71" t="s">
        <v>354</v>
      </c>
    </row>
    <row r="72" spans="3:5">
      <c r="C72">
        <v>71</v>
      </c>
      <c r="D72" t="s">
        <v>351</v>
      </c>
      <c r="E72" t="s">
        <v>352</v>
      </c>
    </row>
    <row r="73" spans="3:5">
      <c r="C73">
        <v>72</v>
      </c>
      <c r="D73" t="s">
        <v>349</v>
      </c>
      <c r="E73" t="s">
        <v>350</v>
      </c>
    </row>
    <row r="74" spans="3:5">
      <c r="C74">
        <v>73</v>
      </c>
      <c r="D74" t="s">
        <v>347</v>
      </c>
      <c r="E74" t="s">
        <v>348</v>
      </c>
    </row>
    <row r="75" spans="3:5">
      <c r="C75">
        <v>74</v>
      </c>
      <c r="D75" t="s">
        <v>345</v>
      </c>
      <c r="E75" t="s">
        <v>346</v>
      </c>
    </row>
    <row r="76" spans="3:5">
      <c r="C76">
        <v>75</v>
      </c>
      <c r="D76" t="s">
        <v>343</v>
      </c>
      <c r="E76" t="s">
        <v>344</v>
      </c>
    </row>
    <row r="77" spans="3:5">
      <c r="C77">
        <v>76</v>
      </c>
      <c r="D77" t="s">
        <v>341</v>
      </c>
      <c r="E77" t="s">
        <v>342</v>
      </c>
    </row>
    <row r="78" spans="3:5">
      <c r="C78">
        <v>77</v>
      </c>
      <c r="D78" t="s">
        <v>339</v>
      </c>
      <c r="E78" t="s">
        <v>340</v>
      </c>
    </row>
    <row r="79" spans="3:5">
      <c r="C79">
        <v>78</v>
      </c>
      <c r="D79" t="s">
        <v>337</v>
      </c>
      <c r="E79" t="s">
        <v>338</v>
      </c>
    </row>
    <row r="80" spans="3:5">
      <c r="C80">
        <v>79</v>
      </c>
      <c r="D80" t="s">
        <v>335</v>
      </c>
      <c r="E80" t="s">
        <v>336</v>
      </c>
    </row>
    <row r="81" spans="3:5">
      <c r="C81">
        <v>80</v>
      </c>
      <c r="D81" t="s">
        <v>333</v>
      </c>
      <c r="E81" t="s">
        <v>334</v>
      </c>
    </row>
    <row r="82" spans="3:5">
      <c r="C82">
        <v>81</v>
      </c>
      <c r="D82" t="s">
        <v>331</v>
      </c>
      <c r="E82" t="s">
        <v>332</v>
      </c>
    </row>
    <row r="83" spans="3:5">
      <c r="C83">
        <v>82</v>
      </c>
      <c r="D83" t="s">
        <v>329</v>
      </c>
      <c r="E83" t="s">
        <v>330</v>
      </c>
    </row>
    <row r="84" spans="3:5">
      <c r="C84">
        <v>83</v>
      </c>
      <c r="D84" t="s">
        <v>327</v>
      </c>
      <c r="E84" t="s">
        <v>328</v>
      </c>
    </row>
    <row r="85" spans="3:5">
      <c r="C85">
        <v>84</v>
      </c>
      <c r="D85" t="s">
        <v>325</v>
      </c>
      <c r="E85" t="s">
        <v>326</v>
      </c>
    </row>
    <row r="86" spans="3:5">
      <c r="C86">
        <v>85</v>
      </c>
      <c r="D86" t="s">
        <v>323</v>
      </c>
      <c r="E86" t="s">
        <v>324</v>
      </c>
    </row>
    <row r="87" spans="3:5">
      <c r="C87">
        <v>86</v>
      </c>
      <c r="D87" t="s">
        <v>321</v>
      </c>
      <c r="E87" t="s">
        <v>322</v>
      </c>
    </row>
    <row r="88" spans="3:5">
      <c r="C88">
        <v>87</v>
      </c>
      <c r="D88" t="s">
        <v>319</v>
      </c>
      <c r="E88" t="s">
        <v>320</v>
      </c>
    </row>
    <row r="89" spans="3:5">
      <c r="C89">
        <v>88</v>
      </c>
      <c r="D89" t="s">
        <v>317</v>
      </c>
      <c r="E89" t="s">
        <v>318</v>
      </c>
    </row>
    <row r="90" spans="3:5">
      <c r="C90">
        <v>89</v>
      </c>
      <c r="D90" t="s">
        <v>315</v>
      </c>
      <c r="E90" t="s">
        <v>316</v>
      </c>
    </row>
    <row r="91" spans="3:5">
      <c r="C91">
        <v>90</v>
      </c>
      <c r="D91" t="s">
        <v>313</v>
      </c>
      <c r="E91" t="s">
        <v>314</v>
      </c>
    </row>
    <row r="92" spans="3:5">
      <c r="C92">
        <v>91</v>
      </c>
      <c r="D92" t="s">
        <v>311</v>
      </c>
      <c r="E92" t="s">
        <v>312</v>
      </c>
    </row>
    <row r="93" spans="3:5">
      <c r="C93">
        <v>92</v>
      </c>
      <c r="D93" t="s">
        <v>309</v>
      </c>
      <c r="E93" t="s">
        <v>310</v>
      </c>
    </row>
    <row r="94" spans="3:5">
      <c r="C94">
        <v>93</v>
      </c>
      <c r="D94" t="s">
        <v>307</v>
      </c>
      <c r="E94" t="s">
        <v>308</v>
      </c>
    </row>
    <row r="95" spans="3:5">
      <c r="C95">
        <v>94</v>
      </c>
      <c r="D95" t="s">
        <v>305</v>
      </c>
      <c r="E95" t="s">
        <v>306</v>
      </c>
    </row>
    <row r="96" spans="3:5">
      <c r="C96">
        <v>95</v>
      </c>
      <c r="D96" t="s">
        <v>303</v>
      </c>
      <c r="E96" t="s">
        <v>304</v>
      </c>
    </row>
    <row r="97" spans="3:5">
      <c r="C97">
        <v>96</v>
      </c>
      <c r="D97" t="s">
        <v>301</v>
      </c>
      <c r="E97" t="s">
        <v>302</v>
      </c>
    </row>
    <row r="98" spans="3:5">
      <c r="C98">
        <v>97</v>
      </c>
      <c r="D98" t="s">
        <v>299</v>
      </c>
      <c r="E98" t="s">
        <v>300</v>
      </c>
    </row>
    <row r="99" spans="3:5">
      <c r="C99">
        <v>98</v>
      </c>
      <c r="D99" t="s">
        <v>297</v>
      </c>
      <c r="E99" t="s">
        <v>298</v>
      </c>
    </row>
    <row r="100" spans="3:5">
      <c r="C100">
        <v>99</v>
      </c>
      <c r="D100" t="s">
        <v>295</v>
      </c>
      <c r="E100" t="s">
        <v>296</v>
      </c>
    </row>
    <row r="101" spans="3:5">
      <c r="C101">
        <v>100</v>
      </c>
      <c r="D101" t="s">
        <v>293</v>
      </c>
      <c r="E101" t="s">
        <v>294</v>
      </c>
    </row>
    <row r="102" spans="3:5">
      <c r="C102">
        <v>101</v>
      </c>
      <c r="D102" t="s">
        <v>291</v>
      </c>
      <c r="E102" t="s">
        <v>292</v>
      </c>
    </row>
    <row r="103" spans="3:5">
      <c r="C103">
        <v>102</v>
      </c>
      <c r="D103" t="s">
        <v>289</v>
      </c>
      <c r="E103" t="s">
        <v>290</v>
      </c>
    </row>
    <row r="104" spans="3:5">
      <c r="C104">
        <v>103</v>
      </c>
      <c r="D104" t="s">
        <v>287</v>
      </c>
      <c r="E104" t="s">
        <v>288</v>
      </c>
    </row>
    <row r="105" spans="3:5">
      <c r="C105">
        <v>104</v>
      </c>
      <c r="D105" t="s">
        <v>285</v>
      </c>
      <c r="E105" t="s">
        <v>286</v>
      </c>
    </row>
    <row r="106" spans="3:5">
      <c r="C106">
        <v>105</v>
      </c>
      <c r="D106" t="s">
        <v>283</v>
      </c>
      <c r="E106" t="s">
        <v>284</v>
      </c>
    </row>
    <row r="107" spans="3:5">
      <c r="C107">
        <v>106</v>
      </c>
      <c r="D107" t="s">
        <v>281</v>
      </c>
      <c r="E107" t="s">
        <v>282</v>
      </c>
    </row>
    <row r="108" spans="3:5">
      <c r="C108">
        <v>107</v>
      </c>
      <c r="D108" t="s">
        <v>279</v>
      </c>
      <c r="E108" t="s">
        <v>280</v>
      </c>
    </row>
    <row r="109" spans="3:5">
      <c r="C109">
        <v>108</v>
      </c>
      <c r="D109" t="s">
        <v>277</v>
      </c>
      <c r="E109" t="s">
        <v>278</v>
      </c>
    </row>
    <row r="110" spans="3:5">
      <c r="C110">
        <v>109</v>
      </c>
      <c r="D110" t="s">
        <v>275</v>
      </c>
      <c r="E110" t="s">
        <v>276</v>
      </c>
    </row>
    <row r="111" spans="3:5">
      <c r="C111">
        <v>110</v>
      </c>
      <c r="D111" t="s">
        <v>273</v>
      </c>
      <c r="E111" t="s">
        <v>274</v>
      </c>
    </row>
    <row r="112" spans="3:5">
      <c r="C112">
        <v>111</v>
      </c>
      <c r="D112" t="s">
        <v>271</v>
      </c>
      <c r="E112" t="s">
        <v>272</v>
      </c>
    </row>
    <row r="113" spans="3:5">
      <c r="C113">
        <v>112</v>
      </c>
      <c r="D113" t="s">
        <v>269</v>
      </c>
      <c r="E113" t="s">
        <v>270</v>
      </c>
    </row>
  </sheetData>
  <autoFilter ref="C1:E91">
    <sortState ref="C2:E114">
      <sortCondition ref="C1:C91"/>
    </sortState>
  </autoFilter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zoomScale="80" zoomScaleNormal="80" workbookViewId="0">
      <pane ySplit="3" topLeftCell="A4" activePane="bottomLeft" state="frozen"/>
      <selection pane="bottomLeft" activeCell="A24" sqref="A24"/>
    </sheetView>
  </sheetViews>
  <sheetFormatPr defaultRowHeight="15"/>
  <cols>
    <col min="1" max="1" width="15.85546875" style="1" customWidth="1"/>
    <col min="2" max="3" width="13.7109375" style="18" customWidth="1"/>
    <col min="4" max="4" width="14.42578125" style="7" hidden="1" customWidth="1"/>
    <col min="5" max="5" width="22" hidden="1" customWidth="1"/>
    <col min="6" max="6" width="22" customWidth="1"/>
    <col min="7" max="7" width="34.28515625" bestFit="1" customWidth="1"/>
    <col min="8" max="8" width="8.42578125" style="1" customWidth="1"/>
    <col min="9" max="9" width="13.7109375" bestFit="1" customWidth="1"/>
    <col min="10" max="10" width="13.7109375" style="12" customWidth="1"/>
    <col min="11" max="11" width="18.28515625" style="4" customWidth="1"/>
    <col min="12" max="12" width="13.42578125" style="4" customWidth="1"/>
    <col min="13" max="13" width="6.7109375" style="21" hidden="1" customWidth="1"/>
    <col min="14" max="21" width="6.7109375" style="2" hidden="1" customWidth="1"/>
    <col min="22" max="22" width="8.7109375" style="2" hidden="1" customWidth="1"/>
    <col min="23" max="23" width="10.7109375" style="13" hidden="1" customWidth="1"/>
    <col min="24" max="24" width="13.7109375" customWidth="1"/>
    <col min="25" max="25" width="20.85546875" style="42" customWidth="1"/>
    <col min="26" max="26" width="12.140625" bestFit="1" customWidth="1"/>
    <col min="27" max="27" width="11.42578125" bestFit="1" customWidth="1"/>
  </cols>
  <sheetData>
    <row r="1" spans="1:25" ht="24" thickBot="1">
      <c r="A1" s="67" t="s">
        <v>488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</row>
    <row r="2" spans="1:25">
      <c r="A2"/>
      <c r="B2" s="19"/>
      <c r="C2" s="19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4" customFormat="1" ht="39.75" customHeight="1">
      <c r="A3" s="51" t="s">
        <v>0</v>
      </c>
      <c r="B3" s="34" t="s">
        <v>11</v>
      </c>
      <c r="C3" s="34" t="s">
        <v>12</v>
      </c>
      <c r="D3" s="35" t="s">
        <v>1</v>
      </c>
      <c r="E3" s="11" t="s">
        <v>2</v>
      </c>
      <c r="F3" s="11" t="s">
        <v>73</v>
      </c>
      <c r="G3" s="11" t="s">
        <v>7</v>
      </c>
      <c r="H3" s="11" t="s">
        <v>3</v>
      </c>
      <c r="I3" s="11" t="s">
        <v>4</v>
      </c>
      <c r="J3" s="36" t="s">
        <v>6</v>
      </c>
      <c r="K3" s="37" t="s">
        <v>26</v>
      </c>
      <c r="L3" s="38" t="s">
        <v>8</v>
      </c>
      <c r="M3" s="26" t="s">
        <v>9</v>
      </c>
      <c r="N3" s="26" t="s">
        <v>13</v>
      </c>
      <c r="O3" s="26" t="s">
        <v>17</v>
      </c>
      <c r="P3" s="26" t="s">
        <v>16</v>
      </c>
      <c r="Q3" s="26" t="s">
        <v>15</v>
      </c>
      <c r="R3" s="26" t="s">
        <v>18</v>
      </c>
      <c r="S3" s="26" t="s">
        <v>19</v>
      </c>
      <c r="T3" s="26" t="s">
        <v>20</v>
      </c>
      <c r="U3" s="26" t="s">
        <v>22</v>
      </c>
      <c r="V3" s="26" t="s">
        <v>23</v>
      </c>
      <c r="W3" s="27" t="s">
        <v>10</v>
      </c>
      <c r="X3" s="11">
        <v>7.21</v>
      </c>
      <c r="Y3" s="48">
        <v>1.8701851851851851E-2</v>
      </c>
    </row>
    <row r="4" spans="1:25" s="2" customFormat="1" hidden="1">
      <c r="A4" s="20">
        <v>17</v>
      </c>
      <c r="B4" s="44">
        <v>1</v>
      </c>
      <c r="C4" s="44">
        <v>1</v>
      </c>
      <c r="D4" s="6" t="str">
        <f>VLOOKUP(A4,'02.kolo prezentácia'!$A$2:$G$113,2,FALSE)</f>
        <v>Miroslav</v>
      </c>
      <c r="E4" s="6" t="str">
        <f>VLOOKUP(A4,'02.kolo prezentácia'!$A$2:$G$113,3,FALSE)</f>
        <v>Ilavský</v>
      </c>
      <c r="F4" s="6" t="str">
        <f>CONCATENATE('02.kolo výsledky  po kat'!$D4," ",'02.kolo výsledky  po kat'!$E4)</f>
        <v>Miroslav Ilavský</v>
      </c>
      <c r="G4" s="6" t="str">
        <f>VLOOKUP(A4,'02.kolo prezentácia'!$A$2:$G$113,4,FALSE)</f>
        <v>Best running team / Dubnica</v>
      </c>
      <c r="H4" s="29">
        <f>VLOOKUP(A4,'02.kolo prezentácia'!$A$2:$G$113,5,FALSE)</f>
        <v>1987</v>
      </c>
      <c r="I4" s="30" t="str">
        <f>VLOOKUP(A4,'02.kolo prezentácia'!$A$2:$G$113,7,FALSE)</f>
        <v>Muži B</v>
      </c>
      <c r="J4" s="47" t="str">
        <f>VLOOKUP('02.kolo výsledky  po kat'!$A4,'02.kolo stopky'!A:C,3,FALSE)</f>
        <v>00:26:55,84</v>
      </c>
      <c r="K4" s="31">
        <f t="shared" ref="K4:K67" si="0">J4/$X$3</f>
        <v>2.5938768171777878E-3</v>
      </c>
      <c r="L4" s="31">
        <f>J4-$Y$3</f>
        <v>0</v>
      </c>
      <c r="M4" s="20"/>
      <c r="N4" s="3"/>
      <c r="O4" s="3"/>
      <c r="P4" s="3"/>
      <c r="Q4" s="3"/>
      <c r="R4" s="3"/>
      <c r="S4" s="3"/>
      <c r="T4" s="3"/>
      <c r="U4" s="3"/>
      <c r="V4" s="3"/>
      <c r="W4" s="25">
        <f t="shared" ref="W4:W53" si="1">SUM(M4:V4)</f>
        <v>0</v>
      </c>
    </row>
    <row r="5" spans="1:25" s="2" customFormat="1" hidden="1">
      <c r="A5" s="20">
        <v>20</v>
      </c>
      <c r="B5" s="44">
        <v>2</v>
      </c>
      <c r="C5" s="44">
        <v>2</v>
      </c>
      <c r="D5" s="5" t="str">
        <f>VLOOKUP(A5,'02.kolo prezentácia'!$A$2:$G$113,2,FALSE)</f>
        <v>Luboš</v>
      </c>
      <c r="E5" s="5" t="str">
        <f>VLOOKUP(A5,'02.kolo prezentácia'!$A$2:$G$113,3,FALSE)</f>
        <v>Miklovič</v>
      </c>
      <c r="F5" s="6" t="str">
        <f>CONCATENATE('02.kolo výsledky  po kat'!$D5," ",'02.kolo výsledky  po kat'!$E5)</f>
        <v>Luboš Miklovič</v>
      </c>
      <c r="G5" s="6" t="str">
        <f>VLOOKUP(A5,'02.kolo prezentácia'!$A$2:$G$113,4,FALSE)</f>
        <v>Horná Streda</v>
      </c>
      <c r="H5" s="29">
        <f>VLOOKUP(A5,'02.kolo prezentácia'!$A$2:$G$113,5,FALSE)</f>
        <v>1980</v>
      </c>
      <c r="I5" s="30" t="str">
        <f>VLOOKUP(A5,'02.kolo prezentácia'!$A$2:$G$113,7,FALSE)</f>
        <v>Muži B</v>
      </c>
      <c r="J5" s="31" t="str">
        <f>VLOOKUP('02.kolo výsledky  po kat'!$A5,'02.kolo stopky'!A:C,3,FALSE)</f>
        <v>00:27:56,32</v>
      </c>
      <c r="K5" s="31">
        <f t="shared" si="0"/>
        <v>2.6909641958185646E-3</v>
      </c>
      <c r="L5" s="31">
        <f t="shared" ref="L5:L68" si="2">J5-$Y$3</f>
        <v>6.9999999999999923E-4</v>
      </c>
      <c r="M5" s="20"/>
      <c r="N5" s="3"/>
      <c r="O5" s="3"/>
      <c r="P5" s="3"/>
      <c r="Q5" s="3"/>
      <c r="R5" s="3"/>
      <c r="S5" s="3"/>
      <c r="T5" s="3"/>
      <c r="U5" s="3"/>
      <c r="V5" s="3"/>
      <c r="W5" s="25">
        <f t="shared" si="1"/>
        <v>0</v>
      </c>
    </row>
    <row r="6" spans="1:25" s="2" customFormat="1" hidden="1">
      <c r="A6" s="20">
        <v>32</v>
      </c>
      <c r="B6" s="44">
        <v>3</v>
      </c>
      <c r="C6" s="44">
        <v>3</v>
      </c>
      <c r="D6" s="5" t="str">
        <f>VLOOKUP(A6,'02.kolo prezentácia'!$A$2:$G$113,2,FALSE)</f>
        <v>Martin</v>
      </c>
      <c r="E6" s="5" t="str">
        <f>VLOOKUP(A6,'02.kolo prezentácia'!$A$2:$G$113,3,FALSE)</f>
        <v>Olaš</v>
      </c>
      <c r="F6" s="6" t="str">
        <f>CONCATENATE('02.kolo výsledky  po kat'!$D6," ",'02.kolo výsledky  po kat'!$E6)</f>
        <v>Martin Olaš</v>
      </c>
      <c r="G6" s="6" t="str">
        <f>VLOOKUP(A6,'02.kolo prezentácia'!$A$2:$G$113,4,FALSE)</f>
        <v>Best running team / Dubnica</v>
      </c>
      <c r="H6" s="29">
        <f>VLOOKUP(A6,'02.kolo prezentácia'!$A$2:$G$113,5,FALSE)</f>
        <v>1986</v>
      </c>
      <c r="I6" s="30" t="str">
        <f>VLOOKUP(A6,'02.kolo prezentácia'!$A$2:$G$113,7,FALSE)</f>
        <v>Muži B</v>
      </c>
      <c r="J6" s="31" t="str">
        <f>VLOOKUP('02.kolo výsledky  po kat'!$A6,'02.kolo stopky'!A:C,3,FALSE)</f>
        <v>00:28:33,46</v>
      </c>
      <c r="K6" s="31">
        <f t="shared" si="0"/>
        <v>2.7505843221862641E-3</v>
      </c>
      <c r="L6" s="31">
        <f t="shared" si="2"/>
        <v>1.1298611111111127E-3</v>
      </c>
      <c r="M6" s="20"/>
      <c r="N6" s="3"/>
      <c r="O6" s="3"/>
      <c r="P6" s="3"/>
      <c r="Q6" s="3"/>
      <c r="R6" s="3"/>
      <c r="S6" s="3"/>
      <c r="T6" s="3"/>
      <c r="U6" s="3"/>
      <c r="V6" s="3"/>
      <c r="W6" s="25">
        <f t="shared" si="1"/>
        <v>0</v>
      </c>
    </row>
    <row r="7" spans="1:25" s="2" customFormat="1" hidden="1">
      <c r="A7" s="20">
        <v>61</v>
      </c>
      <c r="B7" s="43">
        <v>4</v>
      </c>
      <c r="C7" s="46">
        <v>4</v>
      </c>
      <c r="D7" s="5" t="str">
        <f>VLOOKUP(A7,'02.kolo prezentácia'!$A$2:$G$113,2,FALSE)</f>
        <v>Peter</v>
      </c>
      <c r="E7" s="5" t="str">
        <f>VLOOKUP(A7,'02.kolo prezentácia'!$A$2:$G$113,3,FALSE)</f>
        <v>Sobek</v>
      </c>
      <c r="F7" s="6" t="str">
        <f>CONCATENATE('02.kolo výsledky  po kat'!$D7," ",'02.kolo výsledky  po kat'!$E7)</f>
        <v>Peter Sobek</v>
      </c>
      <c r="G7" s="6" t="str">
        <f>VLOOKUP(A7,'02.kolo prezentácia'!$A$2:$G$113,4,FALSE)</f>
        <v>Bez me na / Trenčín</v>
      </c>
      <c r="H7" s="29">
        <f>VLOOKUP(A7,'02.kolo prezentácia'!$A$2:$G$113,5,FALSE)</f>
        <v>1978</v>
      </c>
      <c r="I7" s="30" t="str">
        <f>VLOOKUP(A7,'02.kolo prezentácia'!$A$2:$G$113,7,FALSE)</f>
        <v>Muži B</v>
      </c>
      <c r="J7" s="31" t="str">
        <f>VLOOKUP('02.kolo výsledky  po kat'!$A7,'02.kolo stopky'!A:C,3,FALSE)</f>
        <v>00:28:53,85</v>
      </c>
      <c r="K7" s="31">
        <f t="shared" si="0"/>
        <v>2.783315996301433E-3</v>
      </c>
      <c r="L7" s="31">
        <f t="shared" si="2"/>
        <v>1.3658564814814818E-3</v>
      </c>
      <c r="M7" s="20"/>
      <c r="N7" s="3"/>
      <c r="O7" s="3"/>
      <c r="P7" s="3"/>
      <c r="Q7" s="3"/>
      <c r="R7" s="3"/>
      <c r="S7" s="3"/>
      <c r="T7" s="3"/>
      <c r="U7" s="3"/>
      <c r="V7" s="3"/>
      <c r="W7" s="25">
        <f t="shared" si="1"/>
        <v>0</v>
      </c>
    </row>
    <row r="8" spans="1:25" s="2" customFormat="1" hidden="1">
      <c r="A8" s="20">
        <v>1</v>
      </c>
      <c r="B8" s="43">
        <v>5</v>
      </c>
      <c r="C8" s="44">
        <v>1</v>
      </c>
      <c r="D8" s="5" t="str">
        <f>VLOOKUP(A8,'02.kolo prezentácia'!$A$2:$G$113,2,FALSE)</f>
        <v>Jozef</v>
      </c>
      <c r="E8" s="5" t="str">
        <f>VLOOKUP(A8,'02.kolo prezentácia'!$A$2:$G$113,3,FALSE)</f>
        <v>Staník</v>
      </c>
      <c r="F8" s="6" t="str">
        <f>CONCATENATE('02.kolo výsledky  po kat'!$D8," ",'02.kolo výsledky  po kat'!$E8)</f>
        <v>Jozef Staník</v>
      </c>
      <c r="G8" s="6" t="str">
        <f>VLOOKUP(A8,'02.kolo prezentácia'!$A$2:$G$113,4,FALSE)</f>
        <v>BK Lysá pod Makytou</v>
      </c>
      <c r="H8" s="29">
        <f>VLOOKUP(A8,'02.kolo prezentácia'!$A$2:$G$113,5,FALSE)</f>
        <v>1973</v>
      </c>
      <c r="I8" s="30" t="str">
        <f>VLOOKUP(A8,'02.kolo prezentácia'!$A$2:$G$113,7,FALSE)</f>
        <v>Muži C</v>
      </c>
      <c r="J8" s="31" t="str">
        <f>VLOOKUP('02.kolo výsledky  po kat'!$A8,'02.kolo stopky'!A:C,3,FALSE)</f>
        <v>00:29:03,78</v>
      </c>
      <c r="K8" s="31">
        <f t="shared" si="0"/>
        <v>2.7992564339651719E-3</v>
      </c>
      <c r="L8" s="31">
        <f t="shared" si="2"/>
        <v>1.4807870370370374E-3</v>
      </c>
      <c r="M8" s="20"/>
      <c r="N8" s="3"/>
      <c r="O8" s="3"/>
      <c r="P8" s="3"/>
      <c r="Q8" s="3"/>
      <c r="R8" s="3"/>
      <c r="S8" s="3"/>
      <c r="T8" s="3"/>
      <c r="U8" s="3"/>
      <c r="V8" s="3"/>
      <c r="W8" s="25">
        <f t="shared" si="1"/>
        <v>0</v>
      </c>
    </row>
    <row r="9" spans="1:25" hidden="1">
      <c r="A9" s="20">
        <v>21</v>
      </c>
      <c r="B9" s="43">
        <v>6</v>
      </c>
      <c r="C9" s="44">
        <v>2</v>
      </c>
      <c r="D9" s="5" t="str">
        <f>VLOOKUP(A9,'02.kolo prezentácia'!$A$2:$G$113,2,FALSE)</f>
        <v>pavel</v>
      </c>
      <c r="E9" s="5" t="str">
        <f>VLOOKUP(A9,'02.kolo prezentácia'!$A$2:$G$113,3,FALSE)</f>
        <v>uhrecký</v>
      </c>
      <c r="F9" s="6" t="str">
        <f>CONCATENATE('02.kolo výsledky  po kat'!$D9," ",'02.kolo výsledky  po kat'!$E9)</f>
        <v>pavel uhrecký</v>
      </c>
      <c r="G9" s="6" t="str">
        <f>VLOOKUP(A9,'02.kolo prezentácia'!$A$2:$G$113,4,FALSE)</f>
        <v>Bez me na / Trenčín</v>
      </c>
      <c r="H9" s="29">
        <f>VLOOKUP(A9,'02.kolo prezentácia'!$A$2:$G$113,5,FALSE)</f>
        <v>1974</v>
      </c>
      <c r="I9" s="30" t="str">
        <f>VLOOKUP(A9,'02.kolo prezentácia'!$A$2:$G$113,7,FALSE)</f>
        <v>Muži C</v>
      </c>
      <c r="J9" s="31" t="str">
        <f>VLOOKUP('02.kolo výsledky  po kat'!$A9,'02.kolo stopky'!A:C,3,FALSE)</f>
        <v>00:29:53,05</v>
      </c>
      <c r="K9" s="31">
        <f t="shared" si="0"/>
        <v>2.8783486156058972E-3</v>
      </c>
      <c r="L9" s="31">
        <f t="shared" si="2"/>
        <v>2.0510416666666663E-3</v>
      </c>
      <c r="M9" s="20"/>
      <c r="N9" s="3"/>
      <c r="O9" s="3"/>
      <c r="P9" s="3"/>
      <c r="Q9" s="3"/>
      <c r="R9" s="3"/>
      <c r="S9" s="3"/>
      <c r="T9" s="3"/>
      <c r="U9" s="3"/>
      <c r="V9" s="3"/>
      <c r="W9" s="25">
        <f t="shared" si="1"/>
        <v>0</v>
      </c>
      <c r="Y9"/>
    </row>
    <row r="10" spans="1:25" hidden="1">
      <c r="A10" s="20">
        <v>19</v>
      </c>
      <c r="B10" s="43">
        <v>7</v>
      </c>
      <c r="C10" s="46">
        <v>5</v>
      </c>
      <c r="D10" s="5" t="str">
        <f>VLOOKUP(A10,'02.kolo prezentácia'!$A$2:$G$113,2,FALSE)</f>
        <v>Peter</v>
      </c>
      <c r="E10" s="5" t="str">
        <f>VLOOKUP(A10,'02.kolo prezentácia'!$A$2:$G$113,3,FALSE)</f>
        <v>Stehlik</v>
      </c>
      <c r="F10" s="6" t="str">
        <f>CONCATENATE('02.kolo výsledky  po kat'!$D10," ",'02.kolo výsledky  po kat'!$E10)</f>
        <v>Peter Stehlik</v>
      </c>
      <c r="G10" s="6" t="str">
        <f>VLOOKUP(A10,'02.kolo prezentácia'!$A$2:$G$113,4,FALSE)</f>
        <v>Best running team / Trencin</v>
      </c>
      <c r="H10" s="29">
        <f>VLOOKUP(A10,'02.kolo prezentácia'!$A$2:$G$113,5,FALSE)</f>
        <v>1979</v>
      </c>
      <c r="I10" s="30" t="str">
        <f>VLOOKUP(A10,'02.kolo prezentácia'!$A$2:$G$113,7,FALSE)</f>
        <v>Muži B</v>
      </c>
      <c r="J10" s="31" t="str">
        <f>VLOOKUP('02.kolo výsledky  po kat'!$A10,'02.kolo stopky'!A:C,3,FALSE)</f>
        <v>00:29:57,44</v>
      </c>
      <c r="K10" s="31">
        <f t="shared" si="0"/>
        <v>2.8853957980171569E-3</v>
      </c>
      <c r="L10" s="31">
        <f t="shared" si="2"/>
        <v>2.1018518518518513E-3</v>
      </c>
      <c r="M10" s="20"/>
      <c r="N10" s="3"/>
      <c r="O10" s="3"/>
      <c r="P10" s="3"/>
      <c r="Q10" s="3"/>
      <c r="R10" s="3"/>
      <c r="S10" s="3"/>
      <c r="T10" s="3"/>
      <c r="U10" s="3"/>
      <c r="V10" s="3"/>
      <c r="W10" s="25">
        <f t="shared" si="1"/>
        <v>0</v>
      </c>
      <c r="Y10"/>
    </row>
    <row r="11" spans="1:25" hidden="1">
      <c r="A11" s="20">
        <v>25</v>
      </c>
      <c r="B11" s="43">
        <v>8</v>
      </c>
      <c r="C11" s="44">
        <v>1</v>
      </c>
      <c r="D11" s="5" t="str">
        <f>VLOOKUP(A11,'02.kolo prezentácia'!$A$2:$G$113,2,FALSE)</f>
        <v>Ervín</v>
      </c>
      <c r="E11" s="5" t="str">
        <f>VLOOKUP(A11,'02.kolo prezentácia'!$A$2:$G$113,3,FALSE)</f>
        <v>Páleník</v>
      </c>
      <c r="F11" s="6" t="str">
        <f>CONCATENATE('02.kolo výsledky  po kat'!$D11," ",'02.kolo výsledky  po kat'!$E11)</f>
        <v>Ervín Páleník</v>
      </c>
      <c r="G11" s="6" t="str">
        <f>VLOOKUP(A11,'02.kolo prezentácia'!$A$2:$G$113,4,FALSE)</f>
        <v>Trenčín</v>
      </c>
      <c r="H11" s="29">
        <f>VLOOKUP(A11,'02.kolo prezentácia'!$A$2:$G$113,5,FALSE)</f>
        <v>1962</v>
      </c>
      <c r="I11" s="30" t="str">
        <f>VLOOKUP(A11,'02.kolo prezentácia'!$A$2:$G$113,7,FALSE)</f>
        <v>Muži D</v>
      </c>
      <c r="J11" s="31" t="str">
        <f>VLOOKUP('02.kolo výsledky  po kat'!$A11,'02.kolo stopky'!A:C,3,FALSE)</f>
        <v>00:29:59,19</v>
      </c>
      <c r="K11" s="31">
        <f t="shared" si="0"/>
        <v>2.8882050392972725E-3</v>
      </c>
      <c r="L11" s="31">
        <f t="shared" si="2"/>
        <v>2.1221064814814818E-3</v>
      </c>
      <c r="M11" s="20"/>
      <c r="N11" s="40"/>
      <c r="O11" s="40"/>
      <c r="P11" s="40"/>
      <c r="Q11" s="40"/>
      <c r="R11" s="40"/>
      <c r="S11" s="40"/>
      <c r="T11" s="40"/>
      <c r="U11" s="40"/>
      <c r="V11" s="40"/>
      <c r="W11" s="25">
        <f t="shared" si="1"/>
        <v>0</v>
      </c>
      <c r="X11" s="41"/>
      <c r="Y11"/>
    </row>
    <row r="12" spans="1:25" hidden="1">
      <c r="A12" s="20">
        <v>2</v>
      </c>
      <c r="B12" s="43">
        <v>9</v>
      </c>
      <c r="C12" s="46">
        <v>6</v>
      </c>
      <c r="D12" s="5" t="str">
        <f>VLOOKUP(A12,'02.kolo prezentácia'!$A$2:$G$113,2,FALSE)</f>
        <v>Milan</v>
      </c>
      <c r="E12" s="5" t="str">
        <f>VLOOKUP(A12,'02.kolo prezentácia'!$A$2:$G$113,3,FALSE)</f>
        <v>Makiš</v>
      </c>
      <c r="F12" s="6" t="str">
        <f>CONCATENATE('02.kolo výsledky  po kat'!$D12," ",'02.kolo výsledky  po kat'!$E12)</f>
        <v>Milan Makiš</v>
      </c>
      <c r="G12" s="6" t="str">
        <f>VLOOKUP(A12,'02.kolo prezentácia'!$A$2:$G$113,4,FALSE)</f>
        <v>Bez me na / Trenčín</v>
      </c>
      <c r="H12" s="29">
        <f>VLOOKUP(A12,'02.kolo prezentácia'!$A$2:$G$113,5,FALSE)</f>
        <v>1983</v>
      </c>
      <c r="I12" s="30" t="str">
        <f>VLOOKUP(A12,'02.kolo prezentácia'!$A$2:$G$113,7,FALSE)</f>
        <v>Muži B</v>
      </c>
      <c r="J12" s="31" t="str">
        <f>VLOOKUP('02.kolo výsledky  po kat'!$A12,'02.kolo stopky'!A:C,3,FALSE)</f>
        <v>00:30:12,99</v>
      </c>
      <c r="K12" s="31">
        <f t="shared" si="0"/>
        <v>2.9103579133918939E-3</v>
      </c>
      <c r="L12" s="31">
        <f t="shared" si="2"/>
        <v>2.2818287037037026E-3</v>
      </c>
      <c r="M12" s="20"/>
      <c r="N12" s="3"/>
      <c r="O12" s="3"/>
      <c r="P12" s="3"/>
      <c r="Q12" s="3"/>
      <c r="R12" s="3"/>
      <c r="S12" s="3"/>
      <c r="T12" s="3"/>
      <c r="U12" s="3"/>
      <c r="V12" s="3"/>
      <c r="W12" s="25">
        <f t="shared" si="1"/>
        <v>0</v>
      </c>
      <c r="Y12"/>
    </row>
    <row r="13" spans="1:25" hidden="1">
      <c r="A13" s="20">
        <v>83</v>
      </c>
      <c r="B13" s="43">
        <v>10</v>
      </c>
      <c r="C13" s="46">
        <v>7</v>
      </c>
      <c r="D13" s="5" t="str">
        <f>VLOOKUP(A13,'02.kolo prezentácia'!$A$2:$G$113,2,FALSE)</f>
        <v>Miroslav</v>
      </c>
      <c r="E13" s="5" t="str">
        <f>VLOOKUP(A13,'02.kolo prezentácia'!$A$2:$G$113,3,FALSE)</f>
        <v>Letko</v>
      </c>
      <c r="F13" s="6" t="str">
        <f>CONCATENATE('02.kolo výsledky  po kat'!$D13," ",'02.kolo výsledky  po kat'!$E13)</f>
        <v>Miroslav Letko</v>
      </c>
      <c r="G13" s="6" t="str">
        <f>VLOOKUP(A13,'02.kolo prezentácia'!$A$2:$G$113,4,FALSE)</f>
        <v>Bez me na / Trenč. Stankovce</v>
      </c>
      <c r="H13" s="29">
        <f>VLOOKUP(A13,'02.kolo prezentácia'!$A$2:$G$113,5,FALSE)</f>
        <v>1979</v>
      </c>
      <c r="I13" s="30" t="str">
        <f>VLOOKUP(A13,'02.kolo prezentácia'!$A$2:$G$113,7,FALSE)</f>
        <v>Muži B</v>
      </c>
      <c r="J13" s="31" t="str">
        <f>VLOOKUP('02.kolo výsledky  po kat'!$A13,'02.kolo stopky'!A:C,3,FALSE)</f>
        <v>00:30:47,22</v>
      </c>
      <c r="K13" s="31">
        <f t="shared" si="0"/>
        <v>2.9653066728309446E-3</v>
      </c>
      <c r="L13" s="31">
        <f t="shared" si="2"/>
        <v>2.6780092592592585E-3</v>
      </c>
      <c r="M13" s="20"/>
      <c r="N13" s="3"/>
      <c r="O13" s="3"/>
      <c r="P13" s="3"/>
      <c r="Q13" s="3"/>
      <c r="R13" s="3"/>
      <c r="S13" s="3"/>
      <c r="T13" s="3"/>
      <c r="U13" s="3"/>
      <c r="V13" s="3"/>
      <c r="W13" s="25">
        <f t="shared" si="1"/>
        <v>0</v>
      </c>
      <c r="Y13"/>
    </row>
    <row r="14" spans="1:25" hidden="1">
      <c r="A14" s="20">
        <v>40</v>
      </c>
      <c r="B14" s="43">
        <v>11</v>
      </c>
      <c r="C14" s="46">
        <v>8</v>
      </c>
      <c r="D14" s="5" t="str">
        <f>VLOOKUP(A14,'02.kolo prezentácia'!$A$2:$G$113,2,FALSE)</f>
        <v>Michal</v>
      </c>
      <c r="E14" s="5" t="str">
        <f>VLOOKUP(A14,'02.kolo prezentácia'!$A$2:$G$113,3,FALSE)</f>
        <v>Trebatický</v>
      </c>
      <c r="F14" s="6" t="str">
        <f>CONCATENATE('02.kolo výsledky  po kat'!$D14," ",'02.kolo výsledky  po kat'!$E14)</f>
        <v>Michal Trebatický</v>
      </c>
      <c r="G14" s="6" t="str">
        <f>VLOOKUP(A14,'02.kolo prezentácia'!$A$2:$G$113,4,FALSE)</f>
        <v>Soblahov</v>
      </c>
      <c r="H14" s="29">
        <f>VLOOKUP(A14,'02.kolo prezentácia'!$A$2:$G$113,5,FALSE)</f>
        <v>1978</v>
      </c>
      <c r="I14" s="30" t="str">
        <f>VLOOKUP(A14,'02.kolo prezentácia'!$A$2:$G$113,7,FALSE)</f>
        <v>Muži B</v>
      </c>
      <c r="J14" s="31" t="str">
        <f>VLOOKUP('02.kolo výsledky  po kat'!$A14,'02.kolo stopky'!A:C,3,FALSE)</f>
        <v>00:31:19,52</v>
      </c>
      <c r="K14" s="31">
        <f t="shared" si="0"/>
        <v>3.0171572404582114E-3</v>
      </c>
      <c r="L14" s="31">
        <f t="shared" si="2"/>
        <v>3.0518518518518542E-3</v>
      </c>
      <c r="M14" s="20"/>
      <c r="N14" s="3"/>
      <c r="O14" s="3"/>
      <c r="P14" s="3"/>
      <c r="Q14" s="3"/>
      <c r="R14" s="3"/>
      <c r="S14" s="3"/>
      <c r="T14" s="3"/>
      <c r="U14" s="3"/>
      <c r="V14" s="3"/>
      <c r="W14" s="25">
        <f t="shared" si="1"/>
        <v>0</v>
      </c>
      <c r="Y14"/>
    </row>
    <row r="15" spans="1:25" hidden="1">
      <c r="A15" s="20">
        <v>108</v>
      </c>
      <c r="B15" s="43">
        <v>12</v>
      </c>
      <c r="C15" s="53">
        <v>2</v>
      </c>
      <c r="D15" s="5" t="str">
        <f>VLOOKUP(A15,'02.kolo prezentácia'!$A$2:$G$113,2,FALSE)</f>
        <v>Milan</v>
      </c>
      <c r="E15" s="5" t="str">
        <f>VLOOKUP(A15,'02.kolo prezentácia'!$A$2:$G$113,3,FALSE)</f>
        <v>Daško</v>
      </c>
      <c r="F15" s="6" t="str">
        <f>CONCATENATE('02.kolo výsledky  po kat'!$D15," ",'02.kolo výsledky  po kat'!$E15)</f>
        <v>Milan Daško</v>
      </c>
      <c r="G15" s="6" t="str">
        <f>VLOOKUP(A15,'02.kolo prezentácia'!$A$2:$G$113,4,FALSE)</f>
        <v>Musher club Trenčín</v>
      </c>
      <c r="H15" s="29">
        <f>VLOOKUP(A15,'02.kolo prezentácia'!$A$2:$G$113,5,FALSE)</f>
        <v>1966</v>
      </c>
      <c r="I15" s="30" t="str">
        <f>VLOOKUP(A15,'02.kolo prezentácia'!$A$2:$G$113,7,FALSE)</f>
        <v>Muži D</v>
      </c>
      <c r="J15" s="31" t="str">
        <f>VLOOKUP('02.kolo výsledky  po kat'!$A15,'02.kolo stopky'!A:C,3,FALSE)</f>
        <v>00:31:27,91</v>
      </c>
      <c r="K15" s="31">
        <f t="shared" si="0"/>
        <v>3.0306255457954487E-3</v>
      </c>
      <c r="L15" s="31">
        <f t="shared" si="2"/>
        <v>3.1489583333333335E-3</v>
      </c>
      <c r="M15" s="20"/>
      <c r="N15" s="3"/>
      <c r="O15" s="3"/>
      <c r="P15" s="3"/>
      <c r="Q15" s="3"/>
      <c r="R15" s="3"/>
      <c r="S15" s="3"/>
      <c r="T15" s="3"/>
      <c r="U15" s="3"/>
      <c r="V15" s="3"/>
      <c r="W15" s="25">
        <f t="shared" si="1"/>
        <v>0</v>
      </c>
      <c r="Y15"/>
    </row>
    <row r="16" spans="1:25" hidden="1">
      <c r="A16" s="20">
        <v>70</v>
      </c>
      <c r="B16" s="43">
        <v>13</v>
      </c>
      <c r="C16" s="44">
        <v>3</v>
      </c>
      <c r="D16" s="5" t="str">
        <f>VLOOKUP(A16,'02.kolo prezentácia'!$A$2:$G$113,2,FALSE)</f>
        <v>Marián</v>
      </c>
      <c r="E16" s="5" t="str">
        <f>VLOOKUP(A16,'02.kolo prezentácia'!$A$2:$G$113,3,FALSE)</f>
        <v>Jelenak</v>
      </c>
      <c r="F16" s="6" t="str">
        <f>CONCATENATE('02.kolo výsledky  po kat'!$D16," ",'02.kolo výsledky  po kat'!$E16)</f>
        <v>Marián Jelenak</v>
      </c>
      <c r="G16" s="6" t="str">
        <f>VLOOKUP(A16,'02.kolo prezentácia'!$A$2:$G$113,4,FALSE)</f>
        <v>bežec TT</v>
      </c>
      <c r="H16" s="29">
        <f>VLOOKUP(A16,'02.kolo prezentácia'!$A$2:$G$113,5,FALSE)</f>
        <v>1969</v>
      </c>
      <c r="I16" s="30" t="str">
        <f>VLOOKUP(A16,'02.kolo prezentácia'!$A$2:$G$113,7,FALSE)</f>
        <v>Muži C</v>
      </c>
      <c r="J16" s="31" t="str">
        <f>VLOOKUP('02.kolo výsledky  po kat'!$A16,'02.kolo stopky'!A:C,3,FALSE)</f>
        <v>00:31:53,47</v>
      </c>
      <c r="K16" s="31">
        <f t="shared" si="0"/>
        <v>3.0716565212924435E-3</v>
      </c>
      <c r="L16" s="31">
        <f t="shared" si="2"/>
        <v>3.4447916666666654E-3</v>
      </c>
      <c r="M16" s="20"/>
      <c r="N16" s="3"/>
      <c r="O16" s="3"/>
      <c r="P16" s="3"/>
      <c r="Q16" s="3"/>
      <c r="R16" s="3"/>
      <c r="S16" s="3"/>
      <c r="T16" s="3"/>
      <c r="U16" s="3"/>
      <c r="V16" s="3"/>
      <c r="W16" s="25">
        <f t="shared" si="1"/>
        <v>0</v>
      </c>
      <c r="Y16"/>
    </row>
    <row r="17" spans="1:25" hidden="1">
      <c r="A17" s="20">
        <v>16</v>
      </c>
      <c r="B17" s="43">
        <v>14</v>
      </c>
      <c r="C17" s="53">
        <v>1</v>
      </c>
      <c r="D17" s="5" t="str">
        <f>VLOOKUP(A17,'02.kolo prezentácia'!$A$2:$G$113,2,FALSE)</f>
        <v>Iveta</v>
      </c>
      <c r="E17" s="5" t="str">
        <f>VLOOKUP(A17,'02.kolo prezentácia'!$A$2:$G$113,3,FALSE)</f>
        <v>Hulvátová</v>
      </c>
      <c r="F17" s="6" t="str">
        <f>CONCATENATE('02.kolo výsledky  po kat'!$D17," ",'02.kolo výsledky  po kat'!$E17)</f>
        <v>Iveta Hulvátová</v>
      </c>
      <c r="G17" s="6" t="str">
        <f>VLOOKUP(A17,'02.kolo prezentácia'!$A$2:$G$113,4,FALSE)</f>
        <v>Best running team / Dubnica</v>
      </c>
      <c r="H17" s="29">
        <f>VLOOKUP(A17,'02.kolo prezentácia'!$A$2:$G$113,5,FALSE)</f>
        <v>1970</v>
      </c>
      <c r="I17" s="30" t="str">
        <f>VLOOKUP(A17,'02.kolo prezentácia'!$A$2:$G$113,7,FALSE)</f>
        <v>Ženy B</v>
      </c>
      <c r="J17" s="31" t="str">
        <f>VLOOKUP('02.kolo výsledky  po kat'!$A17,'02.kolo stopky'!A:C,3,FALSE)</f>
        <v>00:32:07,10</v>
      </c>
      <c r="K17" s="31">
        <f t="shared" si="0"/>
        <v>3.0935364976627114E-3</v>
      </c>
      <c r="L17" s="31">
        <f t="shared" si="2"/>
        <v>3.6025462962962981E-3</v>
      </c>
      <c r="M17" s="20"/>
      <c r="N17" s="3"/>
      <c r="O17" s="3"/>
      <c r="P17" s="3"/>
      <c r="Q17" s="3"/>
      <c r="R17" s="3"/>
      <c r="S17" s="3"/>
      <c r="T17" s="3"/>
      <c r="U17" s="3"/>
      <c r="V17" s="3"/>
      <c r="W17" s="25">
        <f t="shared" si="1"/>
        <v>0</v>
      </c>
      <c r="Y17"/>
    </row>
    <row r="18" spans="1:25" hidden="1">
      <c r="A18" s="20">
        <v>26</v>
      </c>
      <c r="B18" s="43">
        <v>15</v>
      </c>
      <c r="C18" s="46">
        <v>4</v>
      </c>
      <c r="D18" s="5" t="str">
        <f>VLOOKUP(A18,'02.kolo prezentácia'!$A$2:$G$113,2,FALSE)</f>
        <v>Peter</v>
      </c>
      <c r="E18" s="5" t="str">
        <f>VLOOKUP(A18,'02.kolo prezentácia'!$A$2:$G$113,3,FALSE)</f>
        <v>Szabo</v>
      </c>
      <c r="F18" s="6" t="str">
        <f>CONCATENATE('02.kolo výsledky  po kat'!$D18," ",'02.kolo výsledky  po kat'!$E18)</f>
        <v>Peter Szabo</v>
      </c>
      <c r="G18" s="6" t="str">
        <f>VLOOKUP(A18,'02.kolo prezentácia'!$A$2:$G$113,4,FALSE)</f>
        <v>Trenčianska Teplá</v>
      </c>
      <c r="H18" s="29">
        <f>VLOOKUP(A18,'02.kolo prezentácia'!$A$2:$G$113,5,FALSE)</f>
        <v>1969</v>
      </c>
      <c r="I18" s="30" t="str">
        <f>VLOOKUP(A18,'02.kolo prezentácia'!$A$2:$G$113,7,FALSE)</f>
        <v>Muži C</v>
      </c>
      <c r="J18" s="31" t="str">
        <f>VLOOKUP('02.kolo výsledky  po kat'!$A18,'02.kolo stopky'!A:C,3,FALSE)</f>
        <v>00:32:28,80</v>
      </c>
      <c r="K18" s="31">
        <f t="shared" si="0"/>
        <v>3.1283710895361381E-3</v>
      </c>
      <c r="L18" s="31">
        <f t="shared" si="2"/>
        <v>3.8537037037037029E-3</v>
      </c>
      <c r="M18" s="20"/>
      <c r="N18" s="3"/>
      <c r="O18" s="3"/>
      <c r="P18" s="3"/>
      <c r="Q18" s="3"/>
      <c r="R18" s="3"/>
      <c r="S18" s="3"/>
      <c r="T18" s="3"/>
      <c r="U18" s="3"/>
      <c r="V18" s="3"/>
      <c r="W18" s="25">
        <f t="shared" si="1"/>
        <v>0</v>
      </c>
      <c r="Y18"/>
    </row>
    <row r="19" spans="1:25" hidden="1">
      <c r="A19" s="20">
        <v>29</v>
      </c>
      <c r="B19" s="43">
        <v>16</v>
      </c>
      <c r="C19" s="46">
        <v>5</v>
      </c>
      <c r="D19" s="5" t="str">
        <f>VLOOKUP(A19,'02.kolo prezentácia'!$A$2:$G$113,2,FALSE)</f>
        <v>Pavol</v>
      </c>
      <c r="E19" s="5" t="str">
        <f>VLOOKUP(A19,'02.kolo prezentácia'!$A$2:$G$113,3,FALSE)</f>
        <v>Bortel</v>
      </c>
      <c r="F19" s="6" t="str">
        <f>CONCATENATE('02.kolo výsledky  po kat'!$D19," ",'02.kolo výsledky  po kat'!$E19)</f>
        <v>Pavol Bortel</v>
      </c>
      <c r="G19" s="6" t="str">
        <f>VLOOKUP(A19,'02.kolo prezentácia'!$A$2:$G$113,4,FALSE)</f>
        <v>Dubnica nad Váhom</v>
      </c>
      <c r="H19" s="29">
        <f>VLOOKUP(A19,'02.kolo prezentácia'!$A$2:$G$113,5,FALSE)</f>
        <v>1976</v>
      </c>
      <c r="I19" s="30" t="str">
        <f>VLOOKUP(A19,'02.kolo prezentácia'!$A$2:$G$113,7,FALSE)</f>
        <v>Muži C</v>
      </c>
      <c r="J19" s="31" t="str">
        <f>VLOOKUP('02.kolo výsledky  po kat'!$A19,'02.kolo stopky'!A:C,3,FALSE)</f>
        <v>00:32:45,76</v>
      </c>
      <c r="K19" s="31">
        <f t="shared" si="0"/>
        <v>3.1555966507422818E-3</v>
      </c>
      <c r="L19" s="31">
        <f t="shared" si="2"/>
        <v>4.0500000000000015E-3</v>
      </c>
      <c r="M19" s="20"/>
      <c r="N19" s="3"/>
      <c r="O19" s="3"/>
      <c r="P19" s="3"/>
      <c r="Q19" s="3"/>
      <c r="R19" s="3"/>
      <c r="S19" s="3"/>
      <c r="T19" s="3"/>
      <c r="U19" s="3"/>
      <c r="V19" s="3"/>
      <c r="W19" s="25">
        <f t="shared" si="1"/>
        <v>0</v>
      </c>
      <c r="Y19"/>
    </row>
    <row r="20" spans="1:25" hidden="1">
      <c r="A20" s="20">
        <v>5</v>
      </c>
      <c r="B20" s="43">
        <v>17</v>
      </c>
      <c r="C20" s="53">
        <v>1</v>
      </c>
      <c r="D20" s="5" t="str">
        <f>VLOOKUP(A20,'02.kolo prezentácia'!$A$2:$G$113,2,FALSE)</f>
        <v>Pavol</v>
      </c>
      <c r="E20" s="5" t="str">
        <f>VLOOKUP(A20,'02.kolo prezentácia'!$A$2:$G$113,3,FALSE)</f>
        <v>Jankech</v>
      </c>
      <c r="F20" s="6" t="str">
        <f>CONCATENATE('02.kolo výsledky  po kat'!$D20," ",'02.kolo výsledky  po kat'!$E20)</f>
        <v>Pavol Jankech</v>
      </c>
      <c r="G20" s="6" t="str">
        <f>VLOOKUP(A20,'02.kolo prezentácia'!$A$2:$G$113,4,FALSE)</f>
        <v>Trenčín</v>
      </c>
      <c r="H20" s="29">
        <f>VLOOKUP(A20,'02.kolo prezentácia'!$A$2:$G$113,5,FALSE)</f>
        <v>1957</v>
      </c>
      <c r="I20" s="30" t="str">
        <f>VLOOKUP(A20,'02.kolo prezentácia'!$A$2:$G$113,7,FALSE)</f>
        <v>Muži E</v>
      </c>
      <c r="J20" s="31" t="str">
        <f>VLOOKUP('02.kolo výsledky  po kat'!$A20,'02.kolo stopky'!A:C,3,FALSE)</f>
        <v>00:32:51,76</v>
      </c>
      <c r="K20" s="31">
        <f t="shared" si="0"/>
        <v>3.1652283351312478E-3</v>
      </c>
      <c r="L20" s="31">
        <f t="shared" si="2"/>
        <v>4.1194444444444464E-3</v>
      </c>
      <c r="M20" s="20"/>
      <c r="N20" s="3"/>
      <c r="O20" s="3"/>
      <c r="P20" s="3"/>
      <c r="Q20" s="3"/>
      <c r="R20" s="3"/>
      <c r="S20" s="3"/>
      <c r="T20" s="3"/>
      <c r="U20" s="3"/>
      <c r="V20" s="3"/>
      <c r="W20" s="25">
        <f t="shared" si="1"/>
        <v>0</v>
      </c>
      <c r="Y20"/>
    </row>
    <row r="21" spans="1:25" hidden="1">
      <c r="A21" s="20">
        <v>37</v>
      </c>
      <c r="B21" s="43">
        <v>18</v>
      </c>
      <c r="C21" s="60">
        <v>6</v>
      </c>
      <c r="D21" s="5" t="str">
        <f>VLOOKUP(A21,'02.kolo prezentácia'!$A$2:$G$113,2,FALSE)</f>
        <v xml:space="preserve">Daniel </v>
      </c>
      <c r="E21" s="5" t="str">
        <f>VLOOKUP(A21,'02.kolo prezentácia'!$A$2:$G$113,3,FALSE)</f>
        <v>Zubo</v>
      </c>
      <c r="F21" s="6" t="str">
        <f>CONCATENATE('02.kolo výsledky  po kat'!$D21," ",'02.kolo výsledky  po kat'!$E21)</f>
        <v>Daniel  Zubo</v>
      </c>
      <c r="G21" s="6" t="str">
        <f>VLOOKUP(A21,'02.kolo prezentácia'!$A$2:$G$113,4,FALSE)</f>
        <v>Nova Dubnica</v>
      </c>
      <c r="H21" s="29">
        <f>VLOOKUP(A21,'02.kolo prezentácia'!$A$2:$G$113,5,FALSE)</f>
        <v>1969</v>
      </c>
      <c r="I21" s="30" t="str">
        <f>VLOOKUP(A21,'02.kolo prezentácia'!$A$2:$G$113,7,FALSE)</f>
        <v>Muži C</v>
      </c>
      <c r="J21" s="31" t="str">
        <f>VLOOKUP('02.kolo výsledky  po kat'!$A21,'02.kolo stopky'!A:C,3,FALSE)</f>
        <v>00:32:55,69</v>
      </c>
      <c r="K21" s="31">
        <f t="shared" si="0"/>
        <v>3.1715370884060211E-3</v>
      </c>
      <c r="L21" s="31">
        <f t="shared" si="2"/>
        <v>4.1649305555555606E-3</v>
      </c>
      <c r="M21" s="20"/>
      <c r="N21" s="3"/>
      <c r="O21" s="3"/>
      <c r="P21" s="3"/>
      <c r="Q21" s="3"/>
      <c r="R21" s="3"/>
      <c r="S21" s="3"/>
      <c r="T21" s="3"/>
      <c r="U21" s="3"/>
      <c r="V21" s="3"/>
      <c r="W21" s="25">
        <f t="shared" si="1"/>
        <v>0</v>
      </c>
      <c r="Y21"/>
    </row>
    <row r="22" spans="1:25" hidden="1">
      <c r="A22" s="20">
        <v>8</v>
      </c>
      <c r="B22" s="43">
        <v>19</v>
      </c>
      <c r="C22" s="53">
        <v>3</v>
      </c>
      <c r="D22" s="6" t="str">
        <f>VLOOKUP(A22,'02.kolo prezentácia'!$A$2:$G$113,2,FALSE)</f>
        <v>Štefan</v>
      </c>
      <c r="E22" s="6" t="str">
        <f>VLOOKUP(A22,'02.kolo prezentácia'!$A$2:$G$113,3,FALSE)</f>
        <v>Červenka</v>
      </c>
      <c r="F22" s="6" t="str">
        <f>CONCATENATE('02.kolo výsledky  po kat'!$D22," ",'02.kolo výsledky  po kat'!$E22)</f>
        <v>Štefan Červenka</v>
      </c>
      <c r="G22" s="6" t="str">
        <f>VLOOKUP(A22,'02.kolo prezentácia'!$A$2:$G$113,4,FALSE)</f>
        <v>Buď lepší</v>
      </c>
      <c r="H22" s="29">
        <f>VLOOKUP(A22,'02.kolo prezentácia'!$A$2:$G$113,5,FALSE)</f>
        <v>1966</v>
      </c>
      <c r="I22" s="30" t="str">
        <f>VLOOKUP(A22,'02.kolo prezentácia'!$A$2:$G$113,7,FALSE)</f>
        <v>Muži D</v>
      </c>
      <c r="J22" s="31" t="str">
        <f>VLOOKUP('02.kolo výsledky  po kat'!$A22,'02.kolo stopky'!A:C,3,FALSE)</f>
        <v>00:33:10,82</v>
      </c>
      <c r="K22" s="31">
        <f t="shared" si="0"/>
        <v>3.1958249858735294E-3</v>
      </c>
      <c r="L22" s="31">
        <f t="shared" si="2"/>
        <v>4.3400462962962967E-3</v>
      </c>
      <c r="M22" s="20"/>
      <c r="N22" s="3"/>
      <c r="O22" s="3"/>
      <c r="P22" s="3"/>
      <c r="Q22" s="3"/>
      <c r="R22" s="3"/>
      <c r="S22" s="3"/>
      <c r="T22" s="3"/>
      <c r="U22" s="3"/>
      <c r="V22" s="3"/>
      <c r="W22" s="25">
        <f t="shared" si="1"/>
        <v>0</v>
      </c>
      <c r="Y22"/>
    </row>
    <row r="23" spans="1:25" hidden="1">
      <c r="A23" s="20">
        <v>107</v>
      </c>
      <c r="B23" s="43">
        <v>20</v>
      </c>
      <c r="C23" s="46">
        <v>9</v>
      </c>
      <c r="D23" s="5" t="str">
        <f>VLOOKUP(A23,'02.kolo prezentácia'!$A$2:$G$113,2,FALSE)</f>
        <v>Jakub</v>
      </c>
      <c r="E23" s="5" t="str">
        <f>VLOOKUP(A23,'02.kolo prezentácia'!$A$2:$G$113,3,FALSE)</f>
        <v>Vrana</v>
      </c>
      <c r="F23" s="6" t="str">
        <f>CONCATENATE('02.kolo výsledky  po kat'!$D23," ",'02.kolo výsledky  po kat'!$E23)</f>
        <v>Jakub Vrana</v>
      </c>
      <c r="G23" s="6" t="str">
        <f>VLOOKUP(A23,'02.kolo prezentácia'!$A$2:$G$113,4,FALSE)</f>
        <v xml:space="preserve">GEKON sport </v>
      </c>
      <c r="H23" s="29">
        <f>VLOOKUP(A23,'02.kolo prezentácia'!$A$2:$G$113,5,FALSE)</f>
        <v>1984</v>
      </c>
      <c r="I23" s="30" t="str">
        <f>VLOOKUP(A23,'02.kolo prezentácia'!$A$2:$G$113,7,FALSE)</f>
        <v>Muži B</v>
      </c>
      <c r="J23" s="31" t="str">
        <f>VLOOKUP('02.kolo výsledky  po kat'!$A23,'02.kolo stopky'!A:C,3,FALSE)</f>
        <v>00:33:30,21</v>
      </c>
      <c r="K23" s="31">
        <f t="shared" si="0"/>
        <v>3.2269513792572047E-3</v>
      </c>
      <c r="L23" s="31">
        <f t="shared" si="2"/>
        <v>4.5644675925925957E-3</v>
      </c>
      <c r="M23" s="20"/>
      <c r="N23" s="3"/>
      <c r="O23" s="3"/>
      <c r="P23" s="3"/>
      <c r="Q23" s="3"/>
      <c r="R23" s="3"/>
      <c r="S23" s="3"/>
      <c r="T23" s="3"/>
      <c r="U23" s="3"/>
      <c r="V23" s="3"/>
      <c r="W23" s="25">
        <f t="shared" si="1"/>
        <v>0</v>
      </c>
      <c r="Y23"/>
    </row>
    <row r="24" spans="1:25">
      <c r="A24" s="20">
        <v>84</v>
      </c>
      <c r="B24" s="43">
        <v>21</v>
      </c>
      <c r="C24" s="53">
        <v>1</v>
      </c>
      <c r="D24" s="5" t="str">
        <f>VLOOKUP(A24,'02.kolo prezentácia'!$A$2:$G$113,2,FALSE)</f>
        <v>Filip</v>
      </c>
      <c r="E24" s="5" t="str">
        <f>VLOOKUP(A24,'02.kolo prezentácia'!$A$2:$G$113,3,FALSE)</f>
        <v>Strieženec</v>
      </c>
      <c r="F24" s="6" t="str">
        <f>CONCATENATE('02.kolo výsledky  po kat'!$D24," ",'02.kolo výsledky  po kat'!$E24)</f>
        <v>Filip Strieženec</v>
      </c>
      <c r="G24" s="6" t="str">
        <f>VLOOKUP(A24,'02.kolo prezentácia'!$A$2:$G$113,4,FALSE)</f>
        <v>Adamovské Kochanovce</v>
      </c>
      <c r="H24" s="29">
        <f>VLOOKUP(A24,'02.kolo prezentácia'!$A$2:$G$113,5,FALSE)</f>
        <v>1998</v>
      </c>
      <c r="I24" s="30" t="str">
        <f>VLOOKUP(A24,'02.kolo prezentácia'!$A$2:$G$113,7,FALSE)</f>
        <v>Muži A</v>
      </c>
      <c r="J24" s="31" t="str">
        <f>VLOOKUP('02.kolo výsledky  po kat'!$A24,'02.kolo stopky'!A:C,3,FALSE)</f>
        <v>00:34:10,39</v>
      </c>
      <c r="K24" s="31">
        <f t="shared" si="0"/>
        <v>3.2914515590486463E-3</v>
      </c>
      <c r="L24" s="31">
        <f t="shared" si="2"/>
        <v>5.0295138888888889E-3</v>
      </c>
      <c r="M24" s="20"/>
      <c r="N24" s="3"/>
      <c r="O24" s="3"/>
      <c r="P24" s="3"/>
      <c r="Q24" s="3"/>
      <c r="R24" s="3"/>
      <c r="S24" s="3"/>
      <c r="T24" s="3"/>
      <c r="U24" s="3"/>
      <c r="V24" s="3"/>
      <c r="W24" s="25">
        <f t="shared" si="1"/>
        <v>0</v>
      </c>
      <c r="Y24"/>
    </row>
    <row r="25" spans="1:25" hidden="1">
      <c r="A25" s="20">
        <v>34</v>
      </c>
      <c r="B25" s="43">
        <v>22</v>
      </c>
      <c r="C25" s="46">
        <v>10</v>
      </c>
      <c r="D25" s="5" t="str">
        <f>VLOOKUP(A25,'02.kolo prezentácia'!$A$2:$G$113,2,FALSE)</f>
        <v>Martin</v>
      </c>
      <c r="E25" s="5" t="str">
        <f>VLOOKUP(A25,'02.kolo prezentácia'!$A$2:$G$113,3,FALSE)</f>
        <v>Kocaj</v>
      </c>
      <c r="F25" s="6" t="str">
        <f>CONCATENATE('02.kolo výsledky  po kat'!$D25," ",'02.kolo výsledky  po kat'!$E25)</f>
        <v>Martin Kocaj</v>
      </c>
      <c r="G25" s="6" t="str">
        <f>VLOOKUP(A25,'02.kolo prezentácia'!$A$2:$G$113,4,FALSE)</f>
        <v>Trenčín</v>
      </c>
      <c r="H25" s="29">
        <f>VLOOKUP(A25,'02.kolo prezentácia'!$A$2:$G$113,5,FALSE)</f>
        <v>1987</v>
      </c>
      <c r="I25" s="30" t="str">
        <f>VLOOKUP(A25,'02.kolo prezentácia'!$A$2:$G$113,7,FALSE)</f>
        <v>Muži B</v>
      </c>
      <c r="J25" s="31" t="str">
        <f>VLOOKUP('02.kolo výsledky  po kat'!$A25,'02.kolo stopky'!A:C,3,FALSE)</f>
        <v>00:34:19,07</v>
      </c>
      <c r="K25" s="31">
        <f t="shared" si="0"/>
        <v>3.3053853957980169E-3</v>
      </c>
      <c r="L25" s="31">
        <f t="shared" si="2"/>
        <v>5.1299768518518508E-3</v>
      </c>
      <c r="M25" s="20"/>
      <c r="N25" s="3"/>
      <c r="O25" s="3"/>
      <c r="P25" s="3"/>
      <c r="Q25" s="3"/>
      <c r="R25" s="3"/>
      <c r="S25" s="3"/>
      <c r="T25" s="3"/>
      <c r="U25" s="3"/>
      <c r="V25" s="3"/>
      <c r="W25" s="25">
        <f t="shared" si="1"/>
        <v>0</v>
      </c>
      <c r="Y25"/>
    </row>
    <row r="26" spans="1:25" hidden="1">
      <c r="A26" s="20">
        <v>93</v>
      </c>
      <c r="B26" s="43">
        <v>23</v>
      </c>
      <c r="C26" s="46">
        <v>7</v>
      </c>
      <c r="D26" s="5" t="str">
        <f>VLOOKUP(A26,'02.kolo prezentácia'!$A$2:$G$113,2,FALSE)</f>
        <v>Juraj</v>
      </c>
      <c r="E26" s="5" t="str">
        <f>VLOOKUP(A26,'02.kolo prezentácia'!$A$2:$G$113,3,FALSE)</f>
        <v>Schiller</v>
      </c>
      <c r="F26" s="6" t="str">
        <f>CONCATENATE('02.kolo výsledky  po kat'!$D26," ",'02.kolo výsledky  po kat'!$E26)</f>
        <v>Juraj Schiller</v>
      </c>
      <c r="G26" s="6" t="str">
        <f>VLOOKUP(A26,'02.kolo prezentácia'!$A$2:$G$113,4,FALSE)</f>
        <v>Nová Dubnica</v>
      </c>
      <c r="H26" s="29">
        <f>VLOOKUP(A26,'02.kolo prezentácia'!$A$2:$G$113,5,FALSE)</f>
        <v>1977</v>
      </c>
      <c r="I26" s="30" t="str">
        <f>VLOOKUP(A26,'02.kolo prezentácia'!$A$2:$G$113,7,FALSE)</f>
        <v>Muži C</v>
      </c>
      <c r="J26" s="31" t="str">
        <f>VLOOKUP('02.kolo výsledky  po kat'!$A26,'02.kolo stopky'!A:C,3,FALSE)</f>
        <v>00:34:21,40</v>
      </c>
      <c r="K26" s="31">
        <f t="shared" si="0"/>
        <v>3.3091256999023991E-3</v>
      </c>
      <c r="L26" s="31">
        <f t="shared" si="2"/>
        <v>5.1569444444444466E-3</v>
      </c>
      <c r="M26" s="20"/>
      <c r="N26" s="40"/>
      <c r="O26" s="40"/>
      <c r="P26" s="40"/>
      <c r="Q26" s="40"/>
      <c r="R26" s="40"/>
      <c r="S26" s="40"/>
      <c r="T26" s="40"/>
      <c r="U26" s="40"/>
      <c r="V26" s="40"/>
      <c r="W26" s="25">
        <f t="shared" si="1"/>
        <v>0</v>
      </c>
      <c r="Y26"/>
    </row>
    <row r="27" spans="1:25">
      <c r="A27" s="20">
        <v>45</v>
      </c>
      <c r="B27" s="43">
        <v>24</v>
      </c>
      <c r="C27" s="53">
        <v>2</v>
      </c>
      <c r="D27" s="5" t="str">
        <f>VLOOKUP(A27,'02.kolo prezentácia'!$A$2:$G$113,2,FALSE)</f>
        <v>Jakub</v>
      </c>
      <c r="E27" s="5" t="str">
        <f>VLOOKUP(A27,'02.kolo prezentácia'!$A$2:$G$113,3,FALSE)</f>
        <v>Melo</v>
      </c>
      <c r="F27" s="6" t="str">
        <f>CONCATENATE('02.kolo výsledky  po kat'!$D27," ",'02.kolo výsledky  po kat'!$E27)</f>
        <v>Jakub Melo</v>
      </c>
      <c r="G27" s="6" t="str">
        <f>VLOOKUP(A27,'02.kolo prezentácia'!$A$2:$G$113,4,FALSE)</f>
        <v>Trenčín</v>
      </c>
      <c r="H27" s="29">
        <f>VLOOKUP(A27,'02.kolo prezentácia'!$A$2:$G$113,5,FALSE)</f>
        <v>1988</v>
      </c>
      <c r="I27" s="30" t="str">
        <f>VLOOKUP(A27,'02.kolo prezentácia'!$A$2:$G$113,7,FALSE)</f>
        <v>Muži A</v>
      </c>
      <c r="J27" s="31" t="str">
        <f>VLOOKUP('02.kolo výsledky  po kat'!$A27,'02.kolo stopky'!A:C,3,FALSE)</f>
        <v>00:34:23,48</v>
      </c>
      <c r="K27" s="31">
        <f t="shared" si="0"/>
        <v>3.3124646838239074E-3</v>
      </c>
      <c r="L27" s="31">
        <f t="shared" si="2"/>
        <v>5.1810185185185223E-3</v>
      </c>
      <c r="M27" s="20"/>
      <c r="N27" s="3"/>
      <c r="O27" s="3"/>
      <c r="P27" s="3"/>
      <c r="Q27" s="3"/>
      <c r="R27" s="3"/>
      <c r="S27" s="3"/>
      <c r="T27" s="3"/>
      <c r="U27" s="3"/>
      <c r="V27" s="3"/>
      <c r="W27" s="25">
        <f t="shared" si="1"/>
        <v>0</v>
      </c>
      <c r="Y27"/>
    </row>
    <row r="28" spans="1:25" hidden="1">
      <c r="A28" s="20">
        <v>43</v>
      </c>
      <c r="B28" s="43">
        <v>25</v>
      </c>
      <c r="C28" s="53">
        <v>2</v>
      </c>
      <c r="D28" s="5" t="str">
        <f>VLOOKUP(A28,'02.kolo prezentácia'!$A$2:$G$113,2,FALSE)</f>
        <v>Miroslav</v>
      </c>
      <c r="E28" s="5" t="str">
        <f>VLOOKUP(A28,'02.kolo prezentácia'!$A$2:$G$113,3,FALSE)</f>
        <v>Kováč</v>
      </c>
      <c r="F28" s="6" t="str">
        <f>CONCATENATE('02.kolo výsledky  po kat'!$D28," ",'02.kolo výsledky  po kat'!$E28)</f>
        <v>Miroslav Kováč</v>
      </c>
      <c r="G28" s="6" t="str">
        <f>VLOOKUP(A28,'02.kolo prezentácia'!$A$2:$G$113,4,FALSE)</f>
        <v>Trenčín</v>
      </c>
      <c r="H28" s="29">
        <f>VLOOKUP(A28,'02.kolo prezentácia'!$A$2:$G$113,5,FALSE)</f>
        <v>1952</v>
      </c>
      <c r="I28" s="30" t="str">
        <f>VLOOKUP(A28,'02.kolo prezentácia'!$A$2:$G$113,7,FALSE)</f>
        <v>Muži E</v>
      </c>
      <c r="J28" s="31" t="str">
        <f>VLOOKUP('02.kolo výsledky  po kat'!$A28,'02.kolo stopky'!A:C,3,FALSE)</f>
        <v>00:34:28,48</v>
      </c>
      <c r="K28" s="31">
        <f t="shared" si="0"/>
        <v>3.3204910874813785E-3</v>
      </c>
      <c r="L28" s="31">
        <f t="shared" si="2"/>
        <v>5.2388888888888867E-3</v>
      </c>
      <c r="M28" s="20"/>
      <c r="N28" s="3"/>
      <c r="O28" s="3"/>
      <c r="P28" s="3"/>
      <c r="Q28" s="3"/>
      <c r="R28" s="3"/>
      <c r="S28" s="3"/>
      <c r="T28" s="3"/>
      <c r="U28" s="3"/>
      <c r="V28" s="3"/>
      <c r="W28" s="25">
        <f t="shared" si="1"/>
        <v>0</v>
      </c>
      <c r="Y28"/>
    </row>
    <row r="29" spans="1:25" hidden="1">
      <c r="A29" s="20">
        <v>7</v>
      </c>
      <c r="B29" s="43">
        <v>26</v>
      </c>
      <c r="C29" s="46">
        <v>8</v>
      </c>
      <c r="D29" s="5" t="str">
        <f>VLOOKUP(A29,'02.kolo prezentácia'!$A$2:$G$113,2,FALSE)</f>
        <v>Ján</v>
      </c>
      <c r="E29" s="5" t="str">
        <f>VLOOKUP(A29,'02.kolo prezentácia'!$A$2:$G$113,3,FALSE)</f>
        <v>Veselý</v>
      </c>
      <c r="F29" s="6" t="str">
        <f>CONCATENATE('02.kolo výsledky  po kat'!$D29," ",'02.kolo výsledky  po kat'!$E29)</f>
        <v>Ján Veselý</v>
      </c>
      <c r="G29" s="6" t="str">
        <f>VLOOKUP(A29,'02.kolo prezentácia'!$A$2:$G$113,4,FALSE)</f>
        <v>Nové mesto nad Váhom</v>
      </c>
      <c r="H29" s="29">
        <f>VLOOKUP(A29,'02.kolo prezentácia'!$A$2:$G$113,5,FALSE)</f>
        <v>1971</v>
      </c>
      <c r="I29" s="30" t="str">
        <f>VLOOKUP(A29,'02.kolo prezentácia'!$A$2:$G$113,7,FALSE)</f>
        <v>Muži C</v>
      </c>
      <c r="J29" s="31" t="str">
        <f>VLOOKUP('02.kolo výsledky  po kat'!$A29,'02.kolo stopky'!A:C,3,FALSE)</f>
        <v>00:34:32,29</v>
      </c>
      <c r="K29" s="31">
        <f t="shared" si="0"/>
        <v>3.3266072070683725E-3</v>
      </c>
      <c r="L29" s="31">
        <f t="shared" si="2"/>
        <v>5.2829861111111133E-3</v>
      </c>
      <c r="M29" s="20"/>
      <c r="N29" s="3"/>
      <c r="O29" s="3"/>
      <c r="P29" s="3"/>
      <c r="Q29" s="3"/>
      <c r="R29" s="3"/>
      <c r="S29" s="3"/>
      <c r="T29" s="3"/>
      <c r="U29" s="3"/>
      <c r="V29" s="3"/>
      <c r="W29" s="25">
        <f t="shared" si="1"/>
        <v>0</v>
      </c>
      <c r="Y29"/>
    </row>
    <row r="30" spans="1:25" hidden="1">
      <c r="A30" s="20">
        <v>114</v>
      </c>
      <c r="B30" s="43">
        <v>27</v>
      </c>
      <c r="C30" s="46">
        <v>11</v>
      </c>
      <c r="D30" s="5" t="str">
        <f>VLOOKUP(A30,'02.kolo prezentácia'!$A$2:$G$113,2,FALSE)</f>
        <v>Igor</v>
      </c>
      <c r="E30" s="5" t="str">
        <f>VLOOKUP(A30,'02.kolo prezentácia'!$A$2:$G$113,3,FALSE)</f>
        <v>Meško</v>
      </c>
      <c r="F30" s="6" t="str">
        <f>CONCATENATE('02.kolo výsledky  po kat'!$D30," ",'02.kolo výsledky  po kat'!$E30)</f>
        <v>Igor Meško</v>
      </c>
      <c r="G30" s="6" t="str">
        <f>VLOOKUP(A30,'02.kolo prezentácia'!$A$2:$G$113,4,FALSE)</f>
        <v>Trenčín</v>
      </c>
      <c r="H30" s="29">
        <f>VLOOKUP(A30,'02.kolo prezentácia'!$A$2:$G$113,5,FALSE)</f>
        <v>1986</v>
      </c>
      <c r="I30" s="30" t="str">
        <f>VLOOKUP(A30,'02.kolo prezentácia'!$A$2:$G$113,7,FALSE)</f>
        <v>Muži B</v>
      </c>
      <c r="J30" s="31" t="str">
        <f>VLOOKUP('02.kolo výsledky  po kat'!$A30,'02.kolo stopky'!A:C,3,FALSE)</f>
        <v>00:34:33,48</v>
      </c>
      <c r="K30" s="31">
        <f t="shared" si="0"/>
        <v>3.3285174911388501E-3</v>
      </c>
      <c r="L30" s="31">
        <f t="shared" si="2"/>
        <v>5.296759259259258E-3</v>
      </c>
      <c r="M30" s="20"/>
      <c r="N30" s="3"/>
      <c r="O30" s="3"/>
      <c r="P30" s="3"/>
      <c r="Q30" s="3"/>
      <c r="R30" s="3"/>
      <c r="S30" s="3"/>
      <c r="T30" s="3"/>
      <c r="U30" s="3"/>
      <c r="V30" s="3"/>
      <c r="W30" s="25">
        <f t="shared" si="1"/>
        <v>0</v>
      </c>
      <c r="Y30"/>
    </row>
    <row r="31" spans="1:25" hidden="1">
      <c r="A31" s="20">
        <v>63</v>
      </c>
      <c r="B31" s="43">
        <v>28</v>
      </c>
      <c r="C31" s="46">
        <v>9</v>
      </c>
      <c r="D31" s="5" t="str">
        <f>VLOOKUP(A31,'02.kolo prezentácia'!$A$2:$G$113,2,FALSE)</f>
        <v>Lubomír</v>
      </c>
      <c r="E31" s="5" t="str">
        <f>VLOOKUP(A31,'02.kolo prezentácia'!$A$2:$G$113,3,FALSE)</f>
        <v>NUNHARDT</v>
      </c>
      <c r="F31" s="6" t="str">
        <f>CONCATENATE('02.kolo výsledky  po kat'!$D31," ",'02.kolo výsledky  po kat'!$E31)</f>
        <v>Lubomír NUNHARDT</v>
      </c>
      <c r="G31" s="6" t="str">
        <f>VLOOKUP(A31,'02.kolo prezentácia'!$A$2:$G$113,4,FALSE)</f>
        <v>TRENCIN</v>
      </c>
      <c r="H31" s="29">
        <f>VLOOKUP(A31,'02.kolo prezentácia'!$A$2:$G$113,5,FALSE)</f>
        <v>1973</v>
      </c>
      <c r="I31" s="30" t="str">
        <f>VLOOKUP(A31,'02.kolo prezentácia'!$A$2:$G$113,7,FALSE)</f>
        <v>Muži C</v>
      </c>
      <c r="J31" s="31" t="str">
        <f>VLOOKUP('02.kolo výsledky  po kat'!$A31,'02.kolo stopky'!A:C,3,FALSE)</f>
        <v>00:34:37,41</v>
      </c>
      <c r="K31" s="31">
        <f t="shared" si="0"/>
        <v>3.3348262444136234E-3</v>
      </c>
      <c r="L31" s="31">
        <f t="shared" si="2"/>
        <v>5.3422453703703722E-3</v>
      </c>
      <c r="M31" s="20"/>
      <c r="N31" s="3"/>
      <c r="O31" s="3"/>
      <c r="P31" s="3"/>
      <c r="Q31" s="3"/>
      <c r="R31" s="3"/>
      <c r="S31" s="3"/>
      <c r="T31" s="3"/>
      <c r="U31" s="3"/>
      <c r="V31" s="3"/>
      <c r="W31" s="25">
        <f t="shared" si="1"/>
        <v>0</v>
      </c>
      <c r="Y31"/>
    </row>
    <row r="32" spans="1:25" hidden="1">
      <c r="A32" s="20">
        <v>127</v>
      </c>
      <c r="B32" s="43">
        <v>29</v>
      </c>
      <c r="C32" s="46">
        <v>10</v>
      </c>
      <c r="D32" s="5" t="str">
        <f>VLOOKUP(A32,'02.kolo prezentácia'!$A$2:$G$113,2,FALSE)</f>
        <v>Ondřej</v>
      </c>
      <c r="E32" s="5" t="str">
        <f>VLOOKUP(A32,'02.kolo prezentácia'!$A$2:$G$113,3,FALSE)</f>
        <v>Tluka</v>
      </c>
      <c r="F32" s="6" t="str">
        <f>CONCATENATE('02.kolo výsledky  po kat'!$D32," ",'02.kolo výsledky  po kat'!$E32)</f>
        <v>Ondřej Tluka</v>
      </c>
      <c r="G32" s="6" t="str">
        <f>VLOOKUP(A32,'02.kolo prezentácia'!$A$2:$G$113,4,FALSE)</f>
        <v>Trenčín</v>
      </c>
      <c r="H32" s="29">
        <f>VLOOKUP(A32,'02.kolo prezentácia'!$A$2:$G$113,5,FALSE)</f>
        <v>1976</v>
      </c>
      <c r="I32" s="30" t="str">
        <f>VLOOKUP(A32,'02.kolo prezentácia'!$A$2:$G$113,7,FALSE)</f>
        <v>Muži C</v>
      </c>
      <c r="J32" s="31" t="str">
        <f>VLOOKUP('02.kolo výsledky  po kat'!$A32,'02.kolo stopky'!A:C,3,FALSE)</f>
        <v>00:34:37,73</v>
      </c>
      <c r="K32" s="31">
        <f t="shared" si="0"/>
        <v>3.3353399342477014E-3</v>
      </c>
      <c r="L32" s="31">
        <f t="shared" si="2"/>
        <v>5.3459490740740759E-3</v>
      </c>
      <c r="M32" s="20"/>
      <c r="N32" s="3"/>
      <c r="O32" s="3"/>
      <c r="P32" s="3"/>
      <c r="Q32" s="3"/>
      <c r="R32" s="3"/>
      <c r="S32" s="3"/>
      <c r="T32" s="3"/>
      <c r="U32" s="3"/>
      <c r="V32" s="3"/>
      <c r="W32" s="25">
        <f t="shared" si="1"/>
        <v>0</v>
      </c>
      <c r="Y32"/>
    </row>
    <row r="33" spans="1:25" hidden="1">
      <c r="A33" s="20">
        <v>53</v>
      </c>
      <c r="B33" s="43">
        <v>30</v>
      </c>
      <c r="C33" s="46">
        <v>4</v>
      </c>
      <c r="D33" s="6" t="str">
        <f>VLOOKUP(A33,'02.kolo prezentácia'!$A$2:$G$113,2,FALSE)</f>
        <v>Anton</v>
      </c>
      <c r="E33" s="6" t="str">
        <f>VLOOKUP(A33,'02.kolo prezentácia'!$A$2:$G$113,3,FALSE)</f>
        <v>Blaško</v>
      </c>
      <c r="F33" s="6" t="str">
        <f>CONCATENATE('02.kolo výsledky  po kat'!$D33," ",'02.kolo výsledky  po kat'!$E33)</f>
        <v>Anton Blaško</v>
      </c>
      <c r="G33" s="6" t="str">
        <f>VLOOKUP(A33,'02.kolo prezentácia'!$A$2:$G$113,4,FALSE)</f>
        <v>Dubnica n/v</v>
      </c>
      <c r="H33" s="29">
        <f>VLOOKUP(A33,'02.kolo prezentácia'!$A$2:$G$113,5,FALSE)</f>
        <v>1965</v>
      </c>
      <c r="I33" s="30" t="str">
        <f>VLOOKUP(A33,'02.kolo prezentácia'!$A$2:$G$113,7,FALSE)</f>
        <v>Muži D</v>
      </c>
      <c r="J33" s="31" t="str">
        <f>VLOOKUP('02.kolo výsledky  po kat'!$A33,'02.kolo stopky'!A:C,3,FALSE)</f>
        <v>00:34:49,79</v>
      </c>
      <c r="K33" s="31">
        <f t="shared" si="0"/>
        <v>3.3546996198695229E-3</v>
      </c>
      <c r="L33" s="31">
        <f t="shared" si="2"/>
        <v>5.4855324074074077E-3</v>
      </c>
      <c r="M33" s="20"/>
      <c r="N33" s="3"/>
      <c r="O33" s="3"/>
      <c r="P33" s="3"/>
      <c r="Q33" s="3"/>
      <c r="R33" s="3"/>
      <c r="S33" s="3"/>
      <c r="T33" s="3"/>
      <c r="U33" s="3"/>
      <c r="V33" s="3"/>
      <c r="W33" s="25">
        <f t="shared" si="1"/>
        <v>0</v>
      </c>
      <c r="Y33"/>
    </row>
    <row r="34" spans="1:25">
      <c r="A34" s="20">
        <v>102</v>
      </c>
      <c r="B34" s="43">
        <v>31</v>
      </c>
      <c r="C34" s="53">
        <v>3</v>
      </c>
      <c r="D34" s="5" t="str">
        <f>VLOOKUP(A34,'02.kolo prezentácia'!$A$2:$G$113,2,FALSE)</f>
        <v>Damián</v>
      </c>
      <c r="E34" s="5" t="str">
        <f>VLOOKUP(A34,'02.kolo prezentácia'!$A$2:$G$113,3,FALSE)</f>
        <v>Melo</v>
      </c>
      <c r="F34" s="6" t="str">
        <f>CONCATENATE('02.kolo výsledky  po kat'!$D34," ",'02.kolo výsledky  po kat'!$E34)</f>
        <v>Damián Melo</v>
      </c>
      <c r="G34" s="6" t="str">
        <f>VLOOKUP(A34,'02.kolo prezentácia'!$A$2:$G$113,4,FALSE)</f>
        <v>Nová Dubnica</v>
      </c>
      <c r="H34" s="29">
        <f>VLOOKUP(A34,'02.kolo prezentácia'!$A$2:$G$113,5,FALSE)</f>
        <v>1988</v>
      </c>
      <c r="I34" s="30" t="str">
        <f>VLOOKUP(A34,'02.kolo prezentácia'!$A$2:$G$113,7,FALSE)</f>
        <v>Muži A</v>
      </c>
      <c r="J34" s="31" t="str">
        <f>VLOOKUP('02.kolo výsledky  po kat'!$A34,'02.kolo stopky'!A:C,3,FALSE)</f>
        <v>00:34:59,80</v>
      </c>
      <c r="K34" s="31">
        <f t="shared" si="0"/>
        <v>3.3707684799917808E-3</v>
      </c>
      <c r="L34" s="31">
        <f t="shared" si="2"/>
        <v>5.6013888888888884E-3</v>
      </c>
      <c r="M34" s="20"/>
      <c r="N34" s="3"/>
      <c r="O34" s="3"/>
      <c r="P34" s="3"/>
      <c r="Q34" s="3"/>
      <c r="R34" s="3"/>
      <c r="S34" s="3"/>
      <c r="T34" s="3"/>
      <c r="U34" s="3"/>
      <c r="V34" s="3"/>
      <c r="W34" s="25">
        <f t="shared" si="1"/>
        <v>0</v>
      </c>
      <c r="Y34"/>
    </row>
    <row r="35" spans="1:25" hidden="1">
      <c r="A35" s="20">
        <v>50</v>
      </c>
      <c r="B35" s="43">
        <v>32</v>
      </c>
      <c r="C35" s="46">
        <v>11</v>
      </c>
      <c r="D35" s="5" t="str">
        <f>VLOOKUP(A35,'02.kolo prezentácia'!$A$2:$G$113,2,FALSE)</f>
        <v>Andrej</v>
      </c>
      <c r="E35" s="5" t="str">
        <f>VLOOKUP(A35,'02.kolo prezentácia'!$A$2:$G$113,3,FALSE)</f>
        <v>Hricko</v>
      </c>
      <c r="F35" s="6" t="str">
        <f>CONCATENATE('02.kolo výsledky  po kat'!$D35," ",'02.kolo výsledky  po kat'!$E35)</f>
        <v>Andrej Hricko</v>
      </c>
      <c r="G35" s="6" t="str">
        <f>VLOOKUP(A35,'02.kolo prezentácia'!$A$2:$G$113,4,FALSE)</f>
        <v>Polar Alpin Trenčín</v>
      </c>
      <c r="H35" s="29">
        <f>VLOOKUP(A35,'02.kolo prezentácia'!$A$2:$G$113,5,FALSE)</f>
        <v>1971</v>
      </c>
      <c r="I35" s="30" t="str">
        <f>VLOOKUP(A35,'02.kolo prezentácia'!$A$2:$G$113,7,FALSE)</f>
        <v>Muži C</v>
      </c>
      <c r="J35" s="31" t="str">
        <f>VLOOKUP('02.kolo výsledky  po kat'!$A35,'02.kolo stopky'!A:C,3,FALSE)</f>
        <v>00:35:11,49</v>
      </c>
      <c r="K35" s="31">
        <f t="shared" si="0"/>
        <v>3.3895342117429492E-3</v>
      </c>
      <c r="L35" s="31">
        <f t="shared" si="2"/>
        <v>5.7366898148148125E-3</v>
      </c>
      <c r="M35" s="20"/>
      <c r="N35" s="3"/>
      <c r="O35" s="3"/>
      <c r="P35" s="3"/>
      <c r="Q35" s="3"/>
      <c r="R35" s="3"/>
      <c r="S35" s="3"/>
      <c r="T35" s="3"/>
      <c r="U35" s="3"/>
      <c r="V35" s="3"/>
      <c r="W35" s="25">
        <f t="shared" si="1"/>
        <v>0</v>
      </c>
      <c r="Y35"/>
    </row>
    <row r="36" spans="1:25" hidden="1">
      <c r="A36" s="20">
        <v>75</v>
      </c>
      <c r="B36" s="43">
        <v>33</v>
      </c>
      <c r="C36" s="53">
        <v>3</v>
      </c>
      <c r="D36" s="5" t="str">
        <f>VLOOKUP(A36,'02.kolo prezentácia'!$A$2:$G$113,2,FALSE)</f>
        <v>Juraj</v>
      </c>
      <c r="E36" s="5" t="str">
        <f>VLOOKUP(A36,'02.kolo prezentácia'!$A$2:$G$113,3,FALSE)</f>
        <v>Haninec</v>
      </c>
      <c r="F36" s="6" t="str">
        <f>CONCATENATE('02.kolo výsledky  po kat'!$D36," ",'02.kolo výsledky  po kat'!$E36)</f>
        <v>Juraj Haninec</v>
      </c>
      <c r="G36" s="6" t="str">
        <f>VLOOKUP(A36,'02.kolo prezentácia'!$A$2:$G$113,4,FALSE)</f>
        <v>Ak Spartak Dubnica nad vahom</v>
      </c>
      <c r="H36" s="29">
        <f>VLOOKUP(A36,'02.kolo prezentácia'!$A$2:$G$113,5,FALSE)</f>
        <v>1957</v>
      </c>
      <c r="I36" s="30" t="str">
        <f>VLOOKUP(A36,'02.kolo prezentácia'!$A$2:$G$113,7,FALSE)</f>
        <v>Muži E</v>
      </c>
      <c r="J36" s="31" t="str">
        <f>VLOOKUP('02.kolo výsledky  po kat'!$A36,'02.kolo stopky'!A:C,3,FALSE)</f>
        <v>00:35:13,94</v>
      </c>
      <c r="K36" s="31">
        <f t="shared" si="0"/>
        <v>3.3934671495351111E-3</v>
      </c>
      <c r="L36" s="31">
        <f t="shared" si="2"/>
        <v>5.7650462962962994E-3</v>
      </c>
      <c r="M36" s="20"/>
      <c r="N36" s="3"/>
      <c r="O36" s="3"/>
      <c r="P36" s="3"/>
      <c r="Q36" s="3"/>
      <c r="R36" s="3"/>
      <c r="S36" s="3"/>
      <c r="T36" s="3"/>
      <c r="U36" s="3"/>
      <c r="V36" s="3"/>
      <c r="W36" s="25">
        <f t="shared" si="1"/>
        <v>0</v>
      </c>
      <c r="Y36"/>
    </row>
    <row r="37" spans="1:25" hidden="1">
      <c r="A37" s="20">
        <v>72</v>
      </c>
      <c r="B37" s="43">
        <v>34</v>
      </c>
      <c r="C37" s="46">
        <v>12</v>
      </c>
      <c r="D37" s="5" t="str">
        <f>VLOOKUP(A37,'02.kolo prezentácia'!$A$2:$G$113,2,FALSE)</f>
        <v>Branislav</v>
      </c>
      <c r="E37" s="5" t="str">
        <f>VLOOKUP(A37,'02.kolo prezentácia'!$A$2:$G$113,3,FALSE)</f>
        <v>Lobotka</v>
      </c>
      <c r="F37" s="6" t="str">
        <f>CONCATENATE('02.kolo výsledky  po kat'!$D37," ",'02.kolo výsledky  po kat'!$E37)</f>
        <v>Branislav Lobotka</v>
      </c>
      <c r="G37" s="6" t="str">
        <f>VLOOKUP(A37,'02.kolo prezentácia'!$A$2:$G$113,4,FALSE)</f>
        <v>Buď lepší</v>
      </c>
      <c r="H37" s="29">
        <f>VLOOKUP(A37,'02.kolo prezentácia'!$A$2:$G$113,5,FALSE)</f>
        <v>1986</v>
      </c>
      <c r="I37" s="30" t="str">
        <f>VLOOKUP(A37,'02.kolo prezentácia'!$A$2:$G$113,7,FALSE)</f>
        <v>Muži B</v>
      </c>
      <c r="J37" s="31" t="str">
        <f>VLOOKUP('02.kolo výsledky  po kat'!$A37,'02.kolo stopky'!A:C,3,FALSE)</f>
        <v>00:35:27,83</v>
      </c>
      <c r="K37" s="31">
        <f t="shared" si="0"/>
        <v>3.4157644988955672E-3</v>
      </c>
      <c r="L37" s="31">
        <f t="shared" si="2"/>
        <v>5.9258101851851867E-3</v>
      </c>
      <c r="M37" s="20"/>
      <c r="N37" s="3"/>
      <c r="O37" s="3"/>
      <c r="P37" s="3"/>
      <c r="Q37" s="3"/>
      <c r="R37" s="3"/>
      <c r="S37" s="3"/>
      <c r="T37" s="3"/>
      <c r="U37" s="3"/>
      <c r="V37" s="3"/>
      <c r="W37" s="25">
        <f t="shared" si="1"/>
        <v>0</v>
      </c>
      <c r="X37" s="2"/>
      <c r="Y37"/>
    </row>
    <row r="38" spans="1:25" hidden="1">
      <c r="A38" s="20">
        <v>118</v>
      </c>
      <c r="B38" s="43">
        <v>35</v>
      </c>
      <c r="C38" s="53">
        <v>1</v>
      </c>
      <c r="D38" s="5" t="str">
        <f>VLOOKUP(A38,'02.kolo prezentácia'!$A$2:$G$113,2,FALSE)</f>
        <v>Anna</v>
      </c>
      <c r="E38" s="5" t="str">
        <f>VLOOKUP(A38,'02.kolo prezentácia'!$A$2:$G$113,3,FALSE)</f>
        <v>Štítiková</v>
      </c>
      <c r="F38" s="6" t="str">
        <f>CONCATENATE('02.kolo výsledky  po kat'!$D38," ",'02.kolo výsledky  po kat'!$E38)</f>
        <v>Anna Štítiková</v>
      </c>
      <c r="G38" s="6" t="str">
        <f>VLOOKUP(A38,'02.kolo prezentácia'!$A$2:$G$113,4,FALSE)</f>
        <v>ĎURIKAM Team / Trenčín</v>
      </c>
      <c r="H38" s="29">
        <f>VLOOKUP(A38,'02.kolo prezentácia'!$A$2:$G$113,5,FALSE)</f>
        <v>1985</v>
      </c>
      <c r="I38" s="30" t="str">
        <f>VLOOKUP(A38,'02.kolo prezentácia'!$A$2:$G$113,7,FALSE)</f>
        <v>Ženy A</v>
      </c>
      <c r="J38" s="31" t="str">
        <f>VLOOKUP('02.kolo výsledky  po kat'!$A38,'02.kolo stopky'!A:C,3,FALSE)</f>
        <v>00:35:28,72</v>
      </c>
      <c r="K38" s="31">
        <f t="shared" si="0"/>
        <v>3.4171931987465967E-3</v>
      </c>
      <c r="L38" s="31">
        <f t="shared" si="2"/>
        <v>5.9361111111111108E-3</v>
      </c>
      <c r="M38" s="20"/>
      <c r="N38" s="3"/>
      <c r="O38" s="3"/>
      <c r="P38" s="3"/>
      <c r="Q38" s="3"/>
      <c r="R38" s="3"/>
      <c r="S38" s="3"/>
      <c r="T38" s="3"/>
      <c r="U38" s="3"/>
      <c r="V38" s="3"/>
      <c r="W38" s="25">
        <f t="shared" si="1"/>
        <v>0</v>
      </c>
      <c r="X38" s="2"/>
      <c r="Y38"/>
    </row>
    <row r="39" spans="1:25">
      <c r="A39" s="20">
        <v>122</v>
      </c>
      <c r="B39" s="43">
        <v>36</v>
      </c>
      <c r="C39" s="43">
        <v>4</v>
      </c>
      <c r="D39" s="5" t="str">
        <f>VLOOKUP(A39,'02.kolo prezentácia'!$A$2:$G$113,2,FALSE)</f>
        <v>Matúš</v>
      </c>
      <c r="E39" s="5" t="str">
        <f>VLOOKUP(A39,'02.kolo prezentácia'!$A$2:$G$113,3,FALSE)</f>
        <v>Varačka</v>
      </c>
      <c r="F39" s="6" t="str">
        <f>CONCATENATE('02.kolo výsledky  po kat'!$D39," ",'02.kolo výsledky  po kat'!$E39)</f>
        <v>Matúš Varačka</v>
      </c>
      <c r="G39" s="6" t="str">
        <f>VLOOKUP(A39,'02.kolo prezentácia'!$A$2:$G$113,4,FALSE)</f>
        <v>Beckov</v>
      </c>
      <c r="H39" s="29">
        <f>VLOOKUP(A39,'02.kolo prezentácia'!$A$2:$G$113,5,FALSE)</f>
        <v>1988</v>
      </c>
      <c r="I39" s="30" t="str">
        <f>VLOOKUP(A39,'02.kolo prezentácia'!$A$2:$G$113,7,FALSE)</f>
        <v>Muži A</v>
      </c>
      <c r="J39" s="31" t="str">
        <f>VLOOKUP('02.kolo výsledky  po kat'!$A39,'02.kolo stopky'!A:C,3,FALSE)</f>
        <v>00:35:35,80</v>
      </c>
      <c r="K39" s="31">
        <f t="shared" si="0"/>
        <v>3.4285585863255757E-3</v>
      </c>
      <c r="L39" s="31">
        <f t="shared" si="2"/>
        <v>6.0180555555555508E-3</v>
      </c>
      <c r="M39" s="20"/>
      <c r="N39" s="3"/>
      <c r="O39" s="3"/>
      <c r="P39" s="3"/>
      <c r="Q39" s="3"/>
      <c r="R39" s="3"/>
      <c r="S39" s="3"/>
      <c r="T39" s="3"/>
      <c r="U39" s="3"/>
      <c r="V39" s="3"/>
      <c r="W39" s="25">
        <f t="shared" si="1"/>
        <v>0</v>
      </c>
      <c r="Y39"/>
    </row>
    <row r="40" spans="1:25" hidden="1">
      <c r="A40" s="20">
        <v>10</v>
      </c>
      <c r="B40" s="43">
        <v>37</v>
      </c>
      <c r="C40" s="53">
        <v>2</v>
      </c>
      <c r="D40" s="5" t="str">
        <f>VLOOKUP(A40,'02.kolo prezentácia'!$A$2:$G$113,2,FALSE)</f>
        <v>Jitka</v>
      </c>
      <c r="E40" s="5" t="str">
        <f>VLOOKUP(A40,'02.kolo prezentácia'!$A$2:$G$113,3,FALSE)</f>
        <v>HUDÁKOVÁ</v>
      </c>
      <c r="F40" s="6" t="str">
        <f>CONCATENATE('02.kolo výsledky  po kat'!$D40," ",'02.kolo výsledky  po kat'!$E40)</f>
        <v>Jitka HUDÁKOVÁ</v>
      </c>
      <c r="G40" s="6" t="str">
        <f>VLOOKUP(A40,'02.kolo prezentácia'!$A$2:$G$113,4,FALSE)</f>
        <v>ĎURIKAM Team / Trenčín</v>
      </c>
      <c r="H40" s="29">
        <f>VLOOKUP(A40,'02.kolo prezentácia'!$A$2:$G$113,5,FALSE)</f>
        <v>1971</v>
      </c>
      <c r="I40" s="30" t="str">
        <f>VLOOKUP(A40,'02.kolo prezentácia'!$A$2:$G$113,7,FALSE)</f>
        <v>Ženy B</v>
      </c>
      <c r="J40" s="31" t="str">
        <f>VLOOKUP('02.kolo výsledky  po kat'!$A40,'02.kolo stopky'!A:C,3,FALSE)</f>
        <v>00:35:38,02</v>
      </c>
      <c r="K40" s="31">
        <f t="shared" si="0"/>
        <v>3.4321223095494947E-3</v>
      </c>
      <c r="L40" s="31">
        <f t="shared" si="2"/>
        <v>6.043750000000004E-3</v>
      </c>
      <c r="M40" s="20"/>
      <c r="N40" s="3"/>
      <c r="O40" s="3"/>
      <c r="P40" s="3"/>
      <c r="Q40" s="3"/>
      <c r="R40" s="3"/>
      <c r="S40" s="3"/>
      <c r="T40" s="3"/>
      <c r="U40" s="3"/>
      <c r="V40" s="3"/>
      <c r="W40" s="25">
        <f t="shared" si="1"/>
        <v>0</v>
      </c>
      <c r="Y40"/>
    </row>
    <row r="41" spans="1:25" hidden="1">
      <c r="A41" s="20">
        <v>13</v>
      </c>
      <c r="B41" s="43">
        <v>38</v>
      </c>
      <c r="C41" s="46">
        <v>12</v>
      </c>
      <c r="D41" s="5" t="str">
        <f>VLOOKUP(A41,'02.kolo prezentácia'!$A$2:$G$113,2,FALSE)</f>
        <v>Juraj</v>
      </c>
      <c r="E41" s="5" t="str">
        <f>VLOOKUP(A41,'02.kolo prezentácia'!$A$2:$G$113,3,FALSE)</f>
        <v>Hudák</v>
      </c>
      <c r="F41" s="6" t="str">
        <f>CONCATENATE('02.kolo výsledky  po kat'!$D41," ",'02.kolo výsledky  po kat'!$E41)</f>
        <v>Juraj Hudák</v>
      </c>
      <c r="G41" s="6" t="str">
        <f>VLOOKUP(A41,'02.kolo prezentácia'!$A$2:$G$113,4,FALSE)</f>
        <v>ĎURIKAM Team / Trenčín</v>
      </c>
      <c r="H41" s="29">
        <f>VLOOKUP(A41,'02.kolo prezentácia'!$A$2:$G$113,5,FALSE)</f>
        <v>1973</v>
      </c>
      <c r="I41" s="30" t="str">
        <f>VLOOKUP(A41,'02.kolo prezentácia'!$A$2:$G$113,7,FALSE)</f>
        <v>Muži C</v>
      </c>
      <c r="J41" s="31" t="str">
        <f>VLOOKUP('02.kolo výsledky  po kat'!$A41,'02.kolo stopky'!A:C,3,FALSE)</f>
        <v>00:35:38,47</v>
      </c>
      <c r="K41" s="31">
        <f t="shared" si="0"/>
        <v>3.4328446858786664E-3</v>
      </c>
      <c r="L41" s="31">
        <f t="shared" si="2"/>
        <v>6.0489583333333333E-3</v>
      </c>
      <c r="M41" s="20"/>
      <c r="N41" s="3"/>
      <c r="O41" s="3"/>
      <c r="P41" s="3"/>
      <c r="Q41" s="3"/>
      <c r="R41" s="3"/>
      <c r="S41" s="3"/>
      <c r="T41" s="3"/>
      <c r="U41" s="3"/>
      <c r="V41" s="3"/>
      <c r="W41" s="25">
        <f t="shared" si="1"/>
        <v>0</v>
      </c>
      <c r="Y41"/>
    </row>
    <row r="42" spans="1:25" hidden="1">
      <c r="A42" s="20">
        <v>128</v>
      </c>
      <c r="B42" s="43">
        <v>39</v>
      </c>
      <c r="C42" s="46">
        <v>13</v>
      </c>
      <c r="D42" s="5" t="str">
        <f>VLOOKUP(A42,'02.kolo prezentácia'!$A$2:$G$113,2,FALSE)</f>
        <v>Jaroslav</v>
      </c>
      <c r="E42" s="5" t="str">
        <f>VLOOKUP(A42,'02.kolo prezentácia'!$A$2:$G$113,3,FALSE)</f>
        <v>Struhar</v>
      </c>
      <c r="F42" s="6" t="str">
        <f>CONCATENATE('02.kolo výsledky  po kat'!$D42," ",'02.kolo výsledky  po kat'!$E42)</f>
        <v>Jaroslav Struhar</v>
      </c>
      <c r="G42" s="6" t="str">
        <f>VLOOKUP(A42,'02.kolo prezentácia'!$A$2:$G$113,4,FALSE)</f>
        <v>Trencin</v>
      </c>
      <c r="H42" s="29">
        <f>VLOOKUP(A42,'02.kolo prezentácia'!$A$2:$G$113,5,FALSE)</f>
        <v>1983</v>
      </c>
      <c r="I42" s="30" t="str">
        <f>VLOOKUP(A42,'02.kolo prezentácia'!$A$2:$G$113,7,FALSE)</f>
        <v>Muži B</v>
      </c>
      <c r="J42" s="31" t="str">
        <f>VLOOKUP('02.kolo výsledky  po kat'!$A42,'02.kolo stopky'!A:C,3,FALSE)</f>
        <v>00:35:40,66</v>
      </c>
      <c r="K42" s="31">
        <f t="shared" si="0"/>
        <v>3.4363602506806389E-3</v>
      </c>
      <c r="L42" s="31">
        <f t="shared" si="2"/>
        <v>6.074305555555555E-3</v>
      </c>
      <c r="M42" s="20"/>
      <c r="N42" s="3"/>
      <c r="O42" s="3"/>
      <c r="P42" s="3"/>
      <c r="Q42" s="3"/>
      <c r="R42" s="3"/>
      <c r="S42" s="3"/>
      <c r="T42" s="3"/>
      <c r="U42" s="3"/>
      <c r="V42" s="3"/>
      <c r="W42" s="25">
        <f t="shared" si="1"/>
        <v>0</v>
      </c>
      <c r="Y42"/>
    </row>
    <row r="43" spans="1:25" hidden="1">
      <c r="A43" s="20">
        <v>132</v>
      </c>
      <c r="B43" s="43">
        <v>40</v>
      </c>
      <c r="C43" s="46">
        <v>14</v>
      </c>
      <c r="D43" s="5" t="str">
        <f>VLOOKUP(A43,'02.kolo prezentácia'!$A$2:$G$113,2,FALSE)</f>
        <v>Marián</v>
      </c>
      <c r="E43" s="5" t="str">
        <f>VLOOKUP(A43,'02.kolo prezentácia'!$A$2:$G$113,3,FALSE)</f>
        <v>Horník</v>
      </c>
      <c r="F43" s="6" t="str">
        <f>CONCATENATE('02.kolo výsledky  po kat'!$D43," ",'02.kolo výsledky  po kat'!$E43)</f>
        <v>Marián Horník</v>
      </c>
      <c r="G43" s="6" t="str">
        <f>VLOOKUP(A43,'02.kolo prezentácia'!$A$2:$G$113,4,FALSE)</f>
        <v>Buď lepší</v>
      </c>
      <c r="H43" s="29">
        <f>VLOOKUP(A43,'02.kolo prezentácia'!$A$2:$G$113,5,FALSE)</f>
        <v>1983</v>
      </c>
      <c r="I43" s="30" t="str">
        <f>VLOOKUP(A43,'02.kolo prezentácia'!$A$2:$G$113,7,FALSE)</f>
        <v>Muži B</v>
      </c>
      <c r="J43" s="31" t="str">
        <f>VLOOKUP('02.kolo výsledky  po kat'!$A43,'02.kolo stopky'!A:C,3,FALSE)</f>
        <v>00:35:45,49</v>
      </c>
      <c r="K43" s="31">
        <f t="shared" si="0"/>
        <v>3.4441137566137568E-3</v>
      </c>
      <c r="L43" s="31">
        <f t="shared" si="2"/>
        <v>6.1302083333333347E-3</v>
      </c>
      <c r="M43" s="20"/>
      <c r="N43" s="3"/>
      <c r="O43" s="3"/>
      <c r="P43" s="3"/>
      <c r="Q43" s="3"/>
      <c r="R43" s="3"/>
      <c r="S43" s="3"/>
      <c r="T43" s="3"/>
      <c r="U43" s="3"/>
      <c r="V43" s="3"/>
      <c r="W43" s="25">
        <f t="shared" si="1"/>
        <v>0</v>
      </c>
      <c r="Y43"/>
    </row>
    <row r="44" spans="1:25" hidden="1">
      <c r="A44" s="20">
        <v>23</v>
      </c>
      <c r="B44" s="43">
        <v>41</v>
      </c>
      <c r="C44" s="60">
        <v>15</v>
      </c>
      <c r="D44" s="6" t="str">
        <f>VLOOKUP(A44,'02.kolo prezentácia'!$A$2:$G$113,2,FALSE)</f>
        <v>Peter</v>
      </c>
      <c r="E44" s="6" t="str">
        <f>VLOOKUP(A44,'02.kolo prezentácia'!$A$2:$G$113,3,FALSE)</f>
        <v>Marcinát</v>
      </c>
      <c r="F44" s="6" t="str">
        <f>CONCATENATE('02.kolo výsledky  po kat'!$D44," ",'02.kolo výsledky  po kat'!$E44)</f>
        <v>Peter Marcinát</v>
      </c>
      <c r="G44" s="6" t="str">
        <f>VLOOKUP(A44,'02.kolo prezentácia'!$A$2:$G$113,4,FALSE)</f>
        <v>Trenčín</v>
      </c>
      <c r="H44" s="29">
        <f>VLOOKUP(A44,'02.kolo prezentácia'!$A$2:$G$113,5,FALSE)</f>
        <v>1986</v>
      </c>
      <c r="I44" s="30" t="str">
        <f>VLOOKUP(A44,'02.kolo prezentácia'!$A$2:$G$113,7,FALSE)</f>
        <v>Muži B</v>
      </c>
      <c r="J44" s="31" t="str">
        <f>VLOOKUP('02.kolo výsledky  po kat'!$A44,'02.kolo stopky'!A:C,3,FALSE)</f>
        <v>00:35:48,85</v>
      </c>
      <c r="K44" s="31">
        <f t="shared" si="0"/>
        <v>3.4495074998715774E-3</v>
      </c>
      <c r="L44" s="31">
        <f>J44-$Y$3</f>
        <v>6.1690972222222216E-3</v>
      </c>
      <c r="M44" s="20"/>
      <c r="N44" s="3"/>
      <c r="O44" s="3"/>
      <c r="P44" s="3"/>
      <c r="Q44" s="3"/>
      <c r="R44" s="3"/>
      <c r="S44" s="3"/>
      <c r="T44" s="3"/>
      <c r="U44" s="3"/>
      <c r="V44" s="3"/>
      <c r="W44" s="25">
        <f t="shared" si="1"/>
        <v>0</v>
      </c>
      <c r="Y44"/>
    </row>
    <row r="45" spans="1:25" hidden="1">
      <c r="A45" s="20">
        <v>115</v>
      </c>
      <c r="B45" s="43">
        <v>42</v>
      </c>
      <c r="C45" s="46">
        <v>13</v>
      </c>
      <c r="D45" s="5" t="str">
        <f>VLOOKUP(A45,'02.kolo prezentácia'!$A$2:$G$113,2,FALSE)</f>
        <v>Stanislav</v>
      </c>
      <c r="E45" s="5" t="str">
        <f>VLOOKUP(A45,'02.kolo prezentácia'!$A$2:$G$113,3,FALSE)</f>
        <v>Hrabovský</v>
      </c>
      <c r="F45" s="6" t="str">
        <f>CONCATENATE('02.kolo výsledky  po kat'!$D45," ",'02.kolo výsledky  po kat'!$E45)</f>
        <v>Stanislav Hrabovský</v>
      </c>
      <c r="G45" s="6" t="str">
        <f>VLOOKUP(A45,'02.kolo prezentácia'!$A$2:$G$113,4,FALSE)</f>
        <v>Trenčín</v>
      </c>
      <c r="H45" s="29">
        <f>VLOOKUP(A45,'02.kolo prezentácia'!$A$2:$G$113,5,FALSE)</f>
        <v>1977</v>
      </c>
      <c r="I45" s="30" t="str">
        <f>VLOOKUP(A45,'02.kolo prezentácia'!$A$2:$G$113,7,FALSE)</f>
        <v>Muži C</v>
      </c>
      <c r="J45" s="31" t="str">
        <f>VLOOKUP('02.kolo výsledky  po kat'!$A45,'02.kolo stopky'!A:C,3,FALSE)</f>
        <v>00:35:52,60</v>
      </c>
      <c r="K45" s="31">
        <f t="shared" si="0"/>
        <v>3.455527302614681E-3</v>
      </c>
      <c r="L45" s="31">
        <f t="shared" si="2"/>
        <v>6.2124999999999993E-3</v>
      </c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32">
        <f t="shared" si="1"/>
        <v>0</v>
      </c>
      <c r="Y45"/>
    </row>
    <row r="46" spans="1:25" hidden="1">
      <c r="A46" s="20">
        <v>51</v>
      </c>
      <c r="B46" s="43">
        <v>43</v>
      </c>
      <c r="C46" s="43">
        <v>14</v>
      </c>
      <c r="D46" s="6" t="str">
        <f>VLOOKUP(A46,'02.kolo prezentácia'!$A$2:$G$113,2,FALSE)</f>
        <v>Miroslav</v>
      </c>
      <c r="E46" s="6" t="str">
        <f>VLOOKUP(A46,'02.kolo prezentácia'!$A$2:$G$113,3,FALSE)</f>
        <v>Mikuš</v>
      </c>
      <c r="F46" s="6" t="str">
        <f>CONCATENATE('02.kolo výsledky  po kat'!$D46," ",'02.kolo výsledky  po kat'!$E46)</f>
        <v>Miroslav Mikuš</v>
      </c>
      <c r="G46" s="6" t="str">
        <f>VLOOKUP(A46,'02.kolo prezentácia'!$A$2:$G$113,4,FALSE)</f>
        <v>Timoradza</v>
      </c>
      <c r="H46" s="29">
        <f>VLOOKUP(A46,'02.kolo prezentácia'!$A$2:$G$113,5,FALSE)</f>
        <v>1975</v>
      </c>
      <c r="I46" s="30" t="str">
        <f>VLOOKUP(A46,'02.kolo prezentácia'!$A$2:$G$113,7,FALSE)</f>
        <v>Muži C</v>
      </c>
      <c r="J46" s="31" t="str">
        <f>VLOOKUP('02.kolo výsledky  po kat'!$A46,'02.kolo stopky'!A:C,3,FALSE)</f>
        <v>00:35:54,66</v>
      </c>
      <c r="K46" s="31">
        <f t="shared" si="0"/>
        <v>3.4588341809215599E-3</v>
      </c>
      <c r="L46" s="31">
        <f t="shared" si="2"/>
        <v>6.2363425925925954E-3</v>
      </c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32">
        <f t="shared" si="1"/>
        <v>0</v>
      </c>
      <c r="Y46"/>
    </row>
    <row r="47" spans="1:25" hidden="1">
      <c r="A47" s="20">
        <v>77</v>
      </c>
      <c r="B47" s="43">
        <v>44</v>
      </c>
      <c r="C47" s="60">
        <v>16</v>
      </c>
      <c r="D47" s="6" t="str">
        <f>VLOOKUP(A47,'02.kolo prezentácia'!$A$2:$G$113,2,FALSE)</f>
        <v>Marek</v>
      </c>
      <c r="E47" s="6" t="str">
        <f>VLOOKUP(A47,'02.kolo prezentácia'!$A$2:$G$113,3,FALSE)</f>
        <v>Szabo</v>
      </c>
      <c r="F47" s="6" t="str">
        <f>CONCATENATE('02.kolo výsledky  po kat'!$D47," ",'02.kolo výsledky  po kat'!$E47)</f>
        <v>Marek Szabo</v>
      </c>
      <c r="G47" s="6" t="str">
        <f>VLOOKUP(A47,'02.kolo prezentácia'!$A$2:$G$113,4,FALSE)</f>
        <v>Svinná</v>
      </c>
      <c r="H47" s="29">
        <f>VLOOKUP(A47,'02.kolo prezentácia'!$A$2:$G$113,5,FALSE)</f>
        <v>1979</v>
      </c>
      <c r="I47" s="30" t="str">
        <f>VLOOKUP(A47,'02.kolo prezentácia'!$A$2:$G$113,7,FALSE)</f>
        <v>Muži B</v>
      </c>
      <c r="J47" s="31" t="str">
        <f>VLOOKUP('02.kolo výsledky  po kat'!$A47,'02.kolo stopky'!A:C,3,FALSE)</f>
        <v>00:36:01,47</v>
      </c>
      <c r="K47" s="31">
        <f t="shared" si="0"/>
        <v>3.4697661427030364E-3</v>
      </c>
      <c r="L47" s="31">
        <f t="shared" si="2"/>
        <v>6.3151620370370427E-3</v>
      </c>
      <c r="M47" s="28"/>
      <c r="N47" s="29"/>
      <c r="O47" s="29"/>
      <c r="P47" s="29"/>
      <c r="Q47" s="29"/>
      <c r="R47" s="29"/>
      <c r="S47" s="29"/>
      <c r="T47" s="29"/>
      <c r="U47" s="29"/>
      <c r="V47" s="29"/>
      <c r="W47" s="32">
        <f t="shared" si="1"/>
        <v>0</v>
      </c>
      <c r="Y47"/>
    </row>
    <row r="48" spans="1:25">
      <c r="A48" s="20">
        <v>35</v>
      </c>
      <c r="B48" s="43">
        <v>45</v>
      </c>
      <c r="C48" s="46">
        <v>5</v>
      </c>
      <c r="D48" s="5" t="str">
        <f>VLOOKUP(A48,'02.kolo prezentácia'!$A$2:$G$113,2,FALSE)</f>
        <v>Radoslav</v>
      </c>
      <c r="E48" s="5" t="str">
        <f>VLOOKUP(A48,'02.kolo prezentácia'!$A$2:$G$113,3,FALSE)</f>
        <v>Kocaj</v>
      </c>
      <c r="F48" s="5" t="str">
        <f>CONCATENATE('02.kolo výsledky  po kat'!$D48," ",'02.kolo výsledky  po kat'!$E48)</f>
        <v>Radoslav Kocaj</v>
      </c>
      <c r="G48" s="5" t="str">
        <f>VLOOKUP(A48,'02.kolo prezentácia'!$A$2:$G$113,4,FALSE)</f>
        <v>Trenčín</v>
      </c>
      <c r="H48" s="3">
        <f>VLOOKUP(A48,'02.kolo prezentácia'!$A$2:$G$113,5,FALSE)</f>
        <v>1989</v>
      </c>
      <c r="I48" s="55" t="str">
        <f>VLOOKUP(A48,'02.kolo prezentácia'!$A$2:$G$113,7,FALSE)</f>
        <v>Muži A</v>
      </c>
      <c r="J48" s="56" t="str">
        <f>VLOOKUP('02.kolo výsledky  po kat'!$A48,'02.kolo stopky'!A:C,3,FALSE)</f>
        <v>00:36:03,24</v>
      </c>
      <c r="K48" s="56">
        <f t="shared" si="0"/>
        <v>3.4726074895977811E-3</v>
      </c>
      <c r="L48" s="56">
        <f t="shared" si="2"/>
        <v>6.3356481481481493E-3</v>
      </c>
      <c r="M48" s="28"/>
      <c r="N48" s="29"/>
      <c r="O48" s="29"/>
      <c r="P48" s="29"/>
      <c r="Q48" s="29"/>
      <c r="R48" s="29"/>
      <c r="S48" s="29"/>
      <c r="T48" s="29"/>
      <c r="U48" s="29"/>
      <c r="V48" s="29"/>
      <c r="W48" s="32">
        <f t="shared" si="1"/>
        <v>0</v>
      </c>
      <c r="Y48"/>
    </row>
    <row r="49" spans="1:25" hidden="1">
      <c r="A49" s="20">
        <v>54</v>
      </c>
      <c r="B49" s="43">
        <v>46</v>
      </c>
      <c r="C49" s="46">
        <v>5</v>
      </c>
      <c r="D49" s="6" t="str">
        <f>VLOOKUP(A49,'02.kolo prezentácia'!$A$2:$G$113,2,FALSE)</f>
        <v>Tibor</v>
      </c>
      <c r="E49" s="6" t="str">
        <f>VLOOKUP(A49,'02.kolo prezentácia'!$A$2:$G$113,3,FALSE)</f>
        <v>Šír</v>
      </c>
      <c r="F49" s="6" t="str">
        <f>CONCATENATE('02.kolo výsledky  po kat'!$D49," ",'02.kolo výsledky  po kat'!$E49)</f>
        <v>Tibor Šír</v>
      </c>
      <c r="G49" s="6" t="str">
        <f>VLOOKUP(A49,'02.kolo prezentácia'!$A$2:$G$113,4,FALSE)</f>
        <v>Trenčianska Teplá</v>
      </c>
      <c r="H49" s="29">
        <f>VLOOKUP(A49,'02.kolo prezentácia'!$A$2:$G$113,5,FALSE)</f>
        <v>1966</v>
      </c>
      <c r="I49" s="30" t="str">
        <f>VLOOKUP(A49,'02.kolo prezentácia'!$A$2:$G$113,7,FALSE)</f>
        <v>Muži D</v>
      </c>
      <c r="J49" s="31" t="str">
        <f>VLOOKUP('02.kolo výsledky  po kat'!$A49,'02.kolo stopky'!A:C,3,FALSE)</f>
        <v>00:36:05,91</v>
      </c>
      <c r="K49" s="31">
        <f t="shared" si="0"/>
        <v>3.4768935891508709E-3</v>
      </c>
      <c r="L49" s="31">
        <f t="shared" si="2"/>
        <v>6.3665509259259283E-3</v>
      </c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32">
        <f t="shared" si="1"/>
        <v>0</v>
      </c>
      <c r="Y49"/>
    </row>
    <row r="50" spans="1:25" hidden="1">
      <c r="A50" s="20">
        <v>46</v>
      </c>
      <c r="B50" s="43">
        <v>47</v>
      </c>
      <c r="C50" s="53">
        <v>3</v>
      </c>
      <c r="D50" s="5" t="str">
        <f>VLOOKUP(A50,'02.kolo prezentácia'!$A$2:$G$113,2,FALSE)</f>
        <v>Katarina</v>
      </c>
      <c r="E50" s="5" t="str">
        <f>VLOOKUP(A50,'02.kolo prezentácia'!$A$2:$G$113,3,FALSE)</f>
        <v>Garajová</v>
      </c>
      <c r="F50" s="6" t="str">
        <f>CONCATENATE('02.kolo výsledky  po kat'!$D50," ",'02.kolo výsledky  po kat'!$E50)</f>
        <v>Katarina Garajová</v>
      </c>
      <c r="G50" s="6" t="str">
        <f>VLOOKUP(A50,'02.kolo prezentácia'!$A$2:$G$113,4,FALSE)</f>
        <v>Bez me na</v>
      </c>
      <c r="H50" s="29">
        <f>VLOOKUP(A50,'02.kolo prezentácia'!$A$2:$G$113,5,FALSE)</f>
        <v>1979</v>
      </c>
      <c r="I50" s="30" t="str">
        <f>VLOOKUP(A50,'02.kolo prezentácia'!$A$2:$G$113,7,FALSE)</f>
        <v>Ženy B</v>
      </c>
      <c r="J50" s="31" t="str">
        <f>VLOOKUP('02.kolo výsledky  po kat'!$A50,'02.kolo stopky'!A:C,3,FALSE)</f>
        <v>00:36:13,10</v>
      </c>
      <c r="K50" s="31">
        <f t="shared" si="0"/>
        <v>3.4884355576103154E-3</v>
      </c>
      <c r="L50" s="31">
        <f t="shared" si="2"/>
        <v>6.4497685185185213E-3</v>
      </c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32">
        <f t="shared" si="1"/>
        <v>0</v>
      </c>
      <c r="Y50"/>
    </row>
    <row r="51" spans="1:25" hidden="1">
      <c r="A51" s="20">
        <v>56</v>
      </c>
      <c r="B51" s="43">
        <v>48</v>
      </c>
      <c r="C51" s="46">
        <v>17</v>
      </c>
      <c r="D51" s="6" t="str">
        <f>VLOOKUP(A51,'02.kolo prezentácia'!$A$2:$G$113,2,FALSE)</f>
        <v>Peter</v>
      </c>
      <c r="E51" s="6" t="str">
        <f>VLOOKUP(A51,'02.kolo prezentácia'!$A$2:$G$113,3,FALSE)</f>
        <v>Netopil</v>
      </c>
      <c r="F51" s="6" t="str">
        <f>CONCATENATE('02.kolo výsledky  po kat'!$D51," ",'02.kolo výsledky  po kat'!$E51)</f>
        <v>Peter Netopil</v>
      </c>
      <c r="G51" s="6" t="str">
        <f>VLOOKUP(A51,'02.kolo prezentácia'!$A$2:$G$113,4,FALSE)</f>
        <v>Banovce nad Bebravou</v>
      </c>
      <c r="H51" s="29">
        <f>VLOOKUP(A51,'02.kolo prezentácia'!$A$2:$G$113,5,FALSE)</f>
        <v>1984</v>
      </c>
      <c r="I51" s="30" t="str">
        <f>VLOOKUP(A51,'02.kolo prezentácia'!$A$2:$G$113,7,FALSE)</f>
        <v>Muži B</v>
      </c>
      <c r="J51" s="31" t="str">
        <f>VLOOKUP('02.kolo výsledky  po kat'!$A51,'02.kolo stopky'!A:C,3,FALSE)</f>
        <v>00:36:19,85</v>
      </c>
      <c r="K51" s="31">
        <f t="shared" si="0"/>
        <v>3.4992712025479012E-3</v>
      </c>
      <c r="L51" s="31">
        <f t="shared" si="2"/>
        <v>6.5278935185185162E-3</v>
      </c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32">
        <f t="shared" si="1"/>
        <v>0</v>
      </c>
      <c r="Y51"/>
    </row>
    <row r="52" spans="1:25" hidden="1">
      <c r="A52" s="20">
        <v>90</v>
      </c>
      <c r="B52" s="43">
        <v>49</v>
      </c>
      <c r="C52" s="53">
        <v>2</v>
      </c>
      <c r="D52" s="5" t="str">
        <f>VLOOKUP(A52,'02.kolo prezentácia'!$A$2:$G$113,2,FALSE)</f>
        <v>Renáta</v>
      </c>
      <c r="E52" s="5" t="str">
        <f>VLOOKUP(A52,'02.kolo prezentácia'!$A$2:$G$113,3,FALSE)</f>
        <v>Šmihálová</v>
      </c>
      <c r="F52" s="6" t="str">
        <f>CONCATENATE('02.kolo výsledky  po kat'!$D52," ",'02.kolo výsledky  po kat'!$E52)</f>
        <v>Renáta Šmihálová</v>
      </c>
      <c r="G52" s="6" t="str">
        <f>VLOOKUP(A52,'02.kolo prezentácia'!$A$2:$G$113,4,FALSE)</f>
        <v>Horné Srnie/Happy Feet</v>
      </c>
      <c r="H52" s="29">
        <f>VLOOKUP(A52,'02.kolo prezentácia'!$A$2:$G$113,5,FALSE)</f>
        <v>1993</v>
      </c>
      <c r="I52" s="30" t="str">
        <f>VLOOKUP(A52,'02.kolo prezentácia'!$A$2:$G$113,7,FALSE)</f>
        <v>Ženy A</v>
      </c>
      <c r="J52" s="31" t="str">
        <f>VLOOKUP('02.kolo výsledky  po kat'!$A52,'02.kolo stopky'!A:C,3,FALSE)</f>
        <v>00:36:29,80</v>
      </c>
      <c r="K52" s="31">
        <f t="shared" si="0"/>
        <v>3.5152437458262705E-3</v>
      </c>
      <c r="L52" s="31">
        <f t="shared" si="2"/>
        <v>6.6430555555555583E-3</v>
      </c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32">
        <f t="shared" si="1"/>
        <v>0</v>
      </c>
      <c r="Y52"/>
    </row>
    <row r="53" spans="1:25" hidden="1">
      <c r="A53" s="20">
        <v>116</v>
      </c>
      <c r="B53" s="43">
        <v>50</v>
      </c>
      <c r="C53" s="46">
        <v>18</v>
      </c>
      <c r="D53" s="6" t="str">
        <f>VLOOKUP(A53,'02.kolo prezentácia'!$A$2:$G$113,2,FALSE)</f>
        <v>Rastislav</v>
      </c>
      <c r="E53" s="6" t="str">
        <f>VLOOKUP(A53,'02.kolo prezentácia'!$A$2:$G$113,3,FALSE)</f>
        <v>Dudáš</v>
      </c>
      <c r="F53" s="6" t="str">
        <f>CONCATENATE('02.kolo výsledky  po kat'!$D53," ",'02.kolo výsledky  po kat'!$E53)</f>
        <v>Rastislav Dudáš</v>
      </c>
      <c r="G53" s="6" t="str">
        <f>VLOOKUP(A53,'02.kolo prezentácia'!$A$2:$G$113,4,FALSE)</f>
        <v>Champion Club</v>
      </c>
      <c r="H53" s="29">
        <f>VLOOKUP(A53,'02.kolo prezentácia'!$A$2:$G$113,5,FALSE)</f>
        <v>1978</v>
      </c>
      <c r="I53" s="30" t="str">
        <f>VLOOKUP(A53,'02.kolo prezentácia'!$A$2:$G$113,7,FALSE)</f>
        <v>Muži B</v>
      </c>
      <c r="J53" s="31" t="str">
        <f>VLOOKUP('02.kolo výsledky  po kat'!$A53,'02.kolo stopky'!A:C,3,FALSE)</f>
        <v>00:36:31,37</v>
      </c>
      <c r="K53" s="31">
        <f t="shared" si="0"/>
        <v>3.5177640365747164E-3</v>
      </c>
      <c r="L53" s="31">
        <f t="shared" si="2"/>
        <v>6.6612268518518522E-3</v>
      </c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32">
        <f t="shared" si="1"/>
        <v>0</v>
      </c>
      <c r="Y53"/>
    </row>
    <row r="54" spans="1:25" hidden="1">
      <c r="A54" s="20">
        <v>24</v>
      </c>
      <c r="B54" s="43">
        <v>51</v>
      </c>
      <c r="C54" s="60">
        <v>6</v>
      </c>
      <c r="D54" s="6" t="str">
        <f>VLOOKUP(A54,'02.kolo prezentácia'!$A$2:$G$113,2,FALSE)</f>
        <v>Marian</v>
      </c>
      <c r="E54" s="6" t="str">
        <f>VLOOKUP(A54,'02.kolo prezentácia'!$A$2:$G$113,3,FALSE)</f>
        <v>Adamkovic</v>
      </c>
      <c r="F54" s="6" t="str">
        <f>CONCATENATE('02.kolo výsledky  po kat'!$D54," ",'02.kolo výsledky  po kat'!$E54)</f>
        <v>Marian Adamkovic</v>
      </c>
      <c r="G54" s="6" t="str">
        <f>VLOOKUP(A54,'02.kolo prezentácia'!$A$2:$G$113,4,FALSE)</f>
        <v>GEKON sport / BN</v>
      </c>
      <c r="H54" s="29">
        <f>VLOOKUP(A54,'02.kolo prezentácia'!$A$2:$G$113,5,FALSE)</f>
        <v>1964</v>
      </c>
      <c r="I54" s="30" t="str">
        <f>VLOOKUP(A54,'02.kolo prezentácia'!$A$2:$G$113,7,FALSE)</f>
        <v>Muži D</v>
      </c>
      <c r="J54" s="31" t="str">
        <f>VLOOKUP('02.kolo výsledky  po kat'!$A54,'02.kolo stopky'!A:C,3,FALSE)</f>
        <v>00:36:43,12</v>
      </c>
      <c r="K54" s="31">
        <f t="shared" si="0"/>
        <v>3.5366260851697742E-3</v>
      </c>
      <c r="L54" s="31">
        <f t="shared" si="2"/>
        <v>6.7972222222222219E-3</v>
      </c>
      <c r="M54" s="28"/>
      <c r="N54" s="29"/>
      <c r="O54" s="29"/>
      <c r="P54" s="29"/>
      <c r="Q54" s="29"/>
      <c r="R54" s="29"/>
      <c r="S54" s="29"/>
      <c r="T54" s="29"/>
      <c r="U54" s="29"/>
      <c r="V54" s="29"/>
      <c r="W54" s="32"/>
      <c r="Y54"/>
    </row>
    <row r="55" spans="1:25" hidden="1">
      <c r="A55" s="20">
        <v>22</v>
      </c>
      <c r="B55" s="43">
        <v>52</v>
      </c>
      <c r="C55" s="43">
        <v>19</v>
      </c>
      <c r="D55" s="6" t="str">
        <f>VLOOKUP(A55,'02.kolo prezentácia'!$A$2:$G$113,2,FALSE)</f>
        <v>Tomáš</v>
      </c>
      <c r="E55" s="6" t="str">
        <f>VLOOKUP(A55,'02.kolo prezentácia'!$A$2:$G$113,3,FALSE)</f>
        <v>Miklovič</v>
      </c>
      <c r="F55" s="6" t="str">
        <f>CONCATENATE('02.kolo výsledky  po kat'!$D55," ",'02.kolo výsledky  po kat'!$E55)</f>
        <v>Tomáš Miklovič</v>
      </c>
      <c r="G55" s="6" t="str">
        <f>VLOOKUP(A55,'02.kolo prezentácia'!$A$2:$G$113,4,FALSE)</f>
        <v>Trenčín</v>
      </c>
      <c r="H55" s="29">
        <f>VLOOKUP(A55,'02.kolo prezentácia'!$A$2:$G$113,5,FALSE)</f>
        <v>1979</v>
      </c>
      <c r="I55" s="30" t="str">
        <f>VLOOKUP(A55,'02.kolo prezentácia'!$A$2:$G$113,7,FALSE)</f>
        <v>Muži B</v>
      </c>
      <c r="J55" s="31" t="str">
        <f>VLOOKUP('02.kolo výsledky  po kat'!$A55,'02.kolo stopky'!A:C,3,FALSE)</f>
        <v>00:36:52,62</v>
      </c>
      <c r="K55" s="31">
        <f t="shared" si="0"/>
        <v>3.5518762521189709E-3</v>
      </c>
      <c r="L55" s="31">
        <f t="shared" si="2"/>
        <v>6.9071759259259277E-3</v>
      </c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32">
        <f t="shared" ref="W55:W118" si="3">SUM(M55:V55)</f>
        <v>0</v>
      </c>
      <c r="Y55"/>
    </row>
    <row r="56" spans="1:25" hidden="1">
      <c r="A56" s="20">
        <v>3</v>
      </c>
      <c r="B56" s="43">
        <v>53</v>
      </c>
      <c r="C56" s="46">
        <v>4</v>
      </c>
      <c r="D56" s="6" t="str">
        <f>VLOOKUP(A56,'02.kolo prezentácia'!$A$2:$G$113,2,FALSE)</f>
        <v>Ján</v>
      </c>
      <c r="E56" s="6" t="str">
        <f>VLOOKUP(A56,'02.kolo prezentácia'!$A$2:$G$113,3,FALSE)</f>
        <v>Kminiak</v>
      </c>
      <c r="F56" s="6" t="str">
        <f>CONCATENATE('02.kolo výsledky  po kat'!$D56," ",'02.kolo výsledky  po kat'!$E56)</f>
        <v>Ján Kminiak</v>
      </c>
      <c r="G56" s="6" t="str">
        <f>VLOOKUP(A56,'02.kolo prezentácia'!$A$2:$G$113,4,FALSE)</f>
        <v>Ilava</v>
      </c>
      <c r="H56" s="29">
        <f>VLOOKUP(A56,'02.kolo prezentácia'!$A$2:$G$113,5,FALSE)</f>
        <v>1948</v>
      </c>
      <c r="I56" s="30" t="str">
        <f>VLOOKUP(A56,'02.kolo prezentácia'!$A$2:$G$113,7,FALSE)</f>
        <v>Muži E</v>
      </c>
      <c r="J56" s="31" t="str">
        <f>VLOOKUP('02.kolo výsledky  po kat'!$A56,'02.kolo stopky'!A:C,3,FALSE)</f>
        <v>00:37:14,69</v>
      </c>
      <c r="K56" s="31">
        <f t="shared" si="0"/>
        <v>3.5873047978630503E-3</v>
      </c>
      <c r="L56" s="31">
        <f t="shared" si="2"/>
        <v>7.1626157407407402E-3</v>
      </c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32">
        <f t="shared" si="3"/>
        <v>0</v>
      </c>
      <c r="Y56"/>
    </row>
    <row r="57" spans="1:25" hidden="1">
      <c r="A57" s="20">
        <v>100</v>
      </c>
      <c r="B57" s="43">
        <v>54</v>
      </c>
      <c r="C57" s="43">
        <v>20</v>
      </c>
      <c r="D57" s="6" t="str">
        <f>VLOOKUP(A57,'02.kolo prezentácia'!$A$2:$G$113,2,FALSE)</f>
        <v>Pavol</v>
      </c>
      <c r="E57" s="6" t="str">
        <f>VLOOKUP(A57,'02.kolo prezentácia'!$A$2:$G$113,3,FALSE)</f>
        <v>Straka</v>
      </c>
      <c r="F57" s="6" t="str">
        <f>CONCATENATE('02.kolo výsledky  po kat'!$D57," ",'02.kolo výsledky  po kat'!$E57)</f>
        <v>Pavol Straka</v>
      </c>
      <c r="G57" s="6" t="str">
        <f>VLOOKUP(A57,'02.kolo prezentácia'!$A$2:$G$113,4,FALSE)</f>
        <v>Ivanovce</v>
      </c>
      <c r="H57" s="29">
        <f>VLOOKUP(A57,'02.kolo prezentácia'!$A$2:$G$113,5,FALSE)</f>
        <v>1982</v>
      </c>
      <c r="I57" s="30" t="str">
        <f>VLOOKUP(A57,'02.kolo prezentácia'!$A$2:$G$113,7,FALSE)</f>
        <v>Muži B</v>
      </c>
      <c r="J57" s="31" t="str">
        <f>VLOOKUP('02.kolo výsledky  po kat'!$A57,'02.kolo stopky'!A:C,3,FALSE)</f>
        <v>00:37:24,47</v>
      </c>
      <c r="K57" s="31">
        <f t="shared" si="0"/>
        <v>3.6030044434170651E-3</v>
      </c>
      <c r="L57" s="31">
        <f t="shared" si="2"/>
        <v>7.2758101851851872E-3</v>
      </c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32">
        <f t="shared" si="3"/>
        <v>0</v>
      </c>
      <c r="Y57"/>
    </row>
    <row r="58" spans="1:25" hidden="1">
      <c r="A58" s="20">
        <v>88</v>
      </c>
      <c r="B58" s="43">
        <v>55</v>
      </c>
      <c r="C58" s="43">
        <v>21</v>
      </c>
      <c r="D58" s="6" t="str">
        <f>VLOOKUP(A58,'02.kolo prezentácia'!$A$2:$G$113,2,FALSE)</f>
        <v>Viliam</v>
      </c>
      <c r="E58" s="6" t="str">
        <f>VLOOKUP(A58,'02.kolo prezentácia'!$A$2:$G$113,3,FALSE)</f>
        <v>Ondrejík</v>
      </c>
      <c r="F58" s="6" t="str">
        <f>CONCATENATE('02.kolo výsledky  po kat'!$D58," ",'02.kolo výsledky  po kat'!$E58)</f>
        <v>Viliam Ondrejík</v>
      </c>
      <c r="G58" s="6" t="str">
        <f>VLOOKUP(A58,'02.kolo prezentácia'!$A$2:$G$113,4,FALSE)</f>
        <v>Dubnica nad Váhom</v>
      </c>
      <c r="H58" s="29">
        <f>VLOOKUP(A58,'02.kolo prezentácia'!$A$2:$G$113,5,FALSE)</f>
        <v>1982</v>
      </c>
      <c r="I58" s="30" t="str">
        <f>VLOOKUP(A58,'02.kolo prezentácia'!$A$2:$G$113,7,FALSE)</f>
        <v>Muži B</v>
      </c>
      <c r="J58" s="31" t="str">
        <f>VLOOKUP('02.kolo výsledky  po kat'!$A58,'02.kolo stopky'!A:C,3,FALSE)</f>
        <v>00:37:28,85</v>
      </c>
      <c r="K58" s="31">
        <f t="shared" si="0"/>
        <v>3.6100355730210101E-3</v>
      </c>
      <c r="L58" s="31">
        <f t="shared" si="2"/>
        <v>7.3265046296296307E-3</v>
      </c>
      <c r="M58" s="28"/>
      <c r="N58" s="29"/>
      <c r="O58" s="29"/>
      <c r="P58" s="29"/>
      <c r="Q58" s="29"/>
      <c r="R58" s="29"/>
      <c r="S58" s="29"/>
      <c r="T58" s="29"/>
      <c r="U58" s="29"/>
      <c r="V58" s="29"/>
      <c r="W58" s="32">
        <f t="shared" si="3"/>
        <v>0</v>
      </c>
      <c r="Y58"/>
    </row>
    <row r="59" spans="1:25" hidden="1">
      <c r="A59" s="20">
        <v>9</v>
      </c>
      <c r="B59" s="43">
        <v>56</v>
      </c>
      <c r="C59" s="43">
        <v>4</v>
      </c>
      <c r="D59" s="6" t="str">
        <f>VLOOKUP(A59,'02.kolo prezentácia'!$A$2:$G$113,2,FALSE)</f>
        <v>Michaela</v>
      </c>
      <c r="E59" s="6" t="str">
        <f>VLOOKUP(A59,'02.kolo prezentácia'!$A$2:$G$113,3,FALSE)</f>
        <v>Orechovská</v>
      </c>
      <c r="F59" s="5" t="str">
        <f>CONCATENATE('02.kolo výsledky  po kat'!$D59," ",'02.kolo výsledky  po kat'!$E59)</f>
        <v>Michaela Orechovská</v>
      </c>
      <c r="G59" s="5" t="str">
        <f>VLOOKUP(A59,'02.kolo prezentácia'!$A$2:$G$113,4,FALSE)</f>
        <v>Trenčín/ĎurikamTeam</v>
      </c>
      <c r="H59" s="3">
        <f>VLOOKUP(A59,'02.kolo prezentácia'!$A$2:$G$113,5,FALSE)</f>
        <v>1980</v>
      </c>
      <c r="I59" s="55" t="str">
        <f>VLOOKUP(A59,'02.kolo prezentácia'!$A$2:$G$113,7,FALSE)</f>
        <v>Ženy B</v>
      </c>
      <c r="J59" s="56" t="str">
        <f>VLOOKUP('02.kolo výsledky  po kat'!$A59,'02.kolo stopky'!A:C,3,FALSE)</f>
        <v>00:37:28,85</v>
      </c>
      <c r="K59" s="56">
        <f t="shared" si="0"/>
        <v>3.6100355730210101E-3</v>
      </c>
      <c r="L59" s="56">
        <f t="shared" si="2"/>
        <v>7.3265046296296307E-3</v>
      </c>
      <c r="M59" s="28"/>
      <c r="N59" s="29"/>
      <c r="O59" s="29"/>
      <c r="P59" s="29"/>
      <c r="Q59" s="29"/>
      <c r="R59" s="29"/>
      <c r="S59" s="29"/>
      <c r="T59" s="29"/>
      <c r="U59" s="29"/>
      <c r="V59" s="29"/>
      <c r="W59" s="32">
        <f t="shared" si="3"/>
        <v>0</v>
      </c>
      <c r="Y59"/>
    </row>
    <row r="60" spans="1:25" hidden="1">
      <c r="A60" s="20">
        <v>91</v>
      </c>
      <c r="B60" s="43">
        <v>57</v>
      </c>
      <c r="C60" s="46">
        <v>7</v>
      </c>
      <c r="D60" s="6" t="str">
        <f>VLOOKUP(A60,'02.kolo prezentácia'!$A$2:$G$113,2,FALSE)</f>
        <v>Pavol</v>
      </c>
      <c r="E60" s="6" t="str">
        <f>VLOOKUP(A60,'02.kolo prezentácia'!$A$2:$G$113,3,FALSE)</f>
        <v>Balaščák</v>
      </c>
      <c r="F60" s="6" t="str">
        <f>CONCATENATE('02.kolo výsledky  po kat'!$D60," ",'02.kolo výsledky  po kat'!$E60)</f>
        <v>Pavol Balaščák</v>
      </c>
      <c r="G60" s="6" t="str">
        <f>VLOOKUP(A60,'02.kolo prezentácia'!$A$2:$G$113,4,FALSE)</f>
        <v>Trenčín</v>
      </c>
      <c r="H60" s="29">
        <f>VLOOKUP(A60,'02.kolo prezentácia'!$A$2:$G$113,5,FALSE)</f>
        <v>1964</v>
      </c>
      <c r="I60" s="30" t="str">
        <f>VLOOKUP(A60,'02.kolo prezentácia'!$A$2:$G$113,7,FALSE)</f>
        <v>Muži D</v>
      </c>
      <c r="J60" s="31" t="str">
        <f>VLOOKUP('02.kolo výsledky  po kat'!$A60,'02.kolo stopky'!A:C,3,FALSE)</f>
        <v>00:37:31,98</v>
      </c>
      <c r="K60" s="31">
        <f t="shared" si="0"/>
        <v>3.6150601017105877E-3</v>
      </c>
      <c r="L60" s="31">
        <f t="shared" si="2"/>
        <v>7.362731481481484E-3</v>
      </c>
      <c r="M60" s="28"/>
      <c r="N60" s="29"/>
      <c r="O60" s="29"/>
      <c r="P60" s="29"/>
      <c r="Q60" s="29"/>
      <c r="R60" s="29"/>
      <c r="S60" s="29"/>
      <c r="T60" s="29"/>
      <c r="U60" s="29"/>
      <c r="V60" s="29"/>
      <c r="W60" s="32">
        <f t="shared" si="3"/>
        <v>0</v>
      </c>
      <c r="Y60"/>
    </row>
    <row r="61" spans="1:25" hidden="1">
      <c r="A61" s="20">
        <v>95</v>
      </c>
      <c r="B61" s="43">
        <v>58</v>
      </c>
      <c r="C61" s="43">
        <v>22</v>
      </c>
      <c r="D61" s="6" t="str">
        <f>VLOOKUP(A61,'02.kolo prezentácia'!$A$2:$G$113,2,FALSE)</f>
        <v>Marcel</v>
      </c>
      <c r="E61" s="6" t="str">
        <f>VLOOKUP(A61,'02.kolo prezentácia'!$A$2:$G$113,3,FALSE)</f>
        <v>Masarovič</v>
      </c>
      <c r="F61" s="6" t="str">
        <f>CONCATENATE('02.kolo výsledky  po kat'!$D61," ",'02.kolo výsledky  po kat'!$E61)</f>
        <v>Marcel Masarovič</v>
      </c>
      <c r="G61" s="6" t="str">
        <f>VLOOKUP(A61,'02.kolo prezentácia'!$A$2:$G$113,4,FALSE)</f>
        <v>Trenčín</v>
      </c>
      <c r="H61" s="29">
        <f>VLOOKUP(A61,'02.kolo prezentácia'!$A$2:$G$113,5,FALSE)</f>
        <v>1986</v>
      </c>
      <c r="I61" s="30" t="str">
        <f>VLOOKUP(A61,'02.kolo prezentácia'!$A$2:$G$113,7,FALSE)</f>
        <v>Muži B</v>
      </c>
      <c r="J61" s="31" t="str">
        <f>VLOOKUP('02.kolo výsledky  po kat'!$A61,'02.kolo stopky'!A:C,3,FALSE)</f>
        <v>00:37:47,42</v>
      </c>
      <c r="K61" s="31">
        <f t="shared" si="0"/>
        <v>3.6398456362048601E-3</v>
      </c>
      <c r="L61" s="31">
        <f t="shared" si="2"/>
        <v>7.5414351851851892E-3</v>
      </c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32">
        <f t="shared" si="3"/>
        <v>0</v>
      </c>
      <c r="Y61"/>
    </row>
    <row r="62" spans="1:25" hidden="1">
      <c r="A62" s="20">
        <v>62</v>
      </c>
      <c r="B62" s="43">
        <v>59</v>
      </c>
      <c r="C62" s="46">
        <v>5</v>
      </c>
      <c r="D62" s="6" t="str">
        <f>VLOOKUP(A62,'02.kolo prezentácia'!$A$2:$G$113,2,FALSE)</f>
        <v>Marián</v>
      </c>
      <c r="E62" s="6" t="str">
        <f>VLOOKUP(A62,'02.kolo prezentácia'!$A$2:$G$113,3,FALSE)</f>
        <v>Cyprián</v>
      </c>
      <c r="F62" s="5" t="str">
        <f>CONCATENATE('02.kolo výsledky  po kat'!$D62," ",'02.kolo výsledky  po kat'!$E62)</f>
        <v>Marián Cyprián</v>
      </c>
      <c r="G62" s="5" t="str">
        <f>VLOOKUP(A62,'02.kolo prezentácia'!$A$2:$G$113,4,FALSE)</f>
        <v>Dubnica nad Váhom</v>
      </c>
      <c r="H62" s="3">
        <f>VLOOKUP(A62,'02.kolo prezentácia'!$A$2:$G$113,5,FALSE)</f>
        <v>1947</v>
      </c>
      <c r="I62" s="55" t="str">
        <f>VLOOKUP(A62,'02.kolo prezentácia'!$A$2:$G$113,7,FALSE)</f>
        <v>Muži E</v>
      </c>
      <c r="J62" s="56" t="str">
        <f>VLOOKUP('02.kolo výsledky  po kat'!$A62,'02.kolo stopky'!A:C,3,FALSE)</f>
        <v>00:38:11,45</v>
      </c>
      <c r="K62" s="56">
        <f t="shared" si="0"/>
        <v>3.6784205321826677E-3</v>
      </c>
      <c r="L62" s="56">
        <f t="shared" si="2"/>
        <v>7.8195601851851829E-3</v>
      </c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32">
        <f t="shared" si="3"/>
        <v>0</v>
      </c>
      <c r="Y62"/>
    </row>
    <row r="63" spans="1:25" hidden="1">
      <c r="A63" s="20">
        <v>111</v>
      </c>
      <c r="B63" s="43">
        <v>60</v>
      </c>
      <c r="C63" s="54">
        <v>3</v>
      </c>
      <c r="D63" s="6" t="str">
        <f>VLOOKUP(A63,'02.kolo prezentácia'!$A$2:$G$113,2,FALSE)</f>
        <v>Natália</v>
      </c>
      <c r="E63" s="6" t="str">
        <f>VLOOKUP(A63,'02.kolo prezentácia'!$A$2:$G$113,3,FALSE)</f>
        <v>Bognerová</v>
      </c>
      <c r="F63" s="6" t="str">
        <f>CONCATENATE('02.kolo výsledky  po kat'!$D63," ",'02.kolo výsledky  po kat'!$E63)</f>
        <v>Natália Bognerová</v>
      </c>
      <c r="G63" s="6" t="str">
        <f>VLOOKUP(A63,'02.kolo prezentácia'!$A$2:$G$113,4,FALSE)</f>
        <v>Buď lepší</v>
      </c>
      <c r="H63" s="29">
        <f>VLOOKUP(A63,'02.kolo prezentácia'!$A$2:$G$113,5,FALSE)</f>
        <v>1990</v>
      </c>
      <c r="I63" s="30" t="str">
        <f>VLOOKUP(A63,'02.kolo prezentácia'!$A$2:$G$113,7,FALSE)</f>
        <v>Ženy A</v>
      </c>
      <c r="J63" s="31" t="str">
        <f>VLOOKUP('02.kolo výsledky  po kat'!$A63,'02.kolo stopky'!A:C,3,FALSE)</f>
        <v>00:38:12,00</v>
      </c>
      <c r="K63" s="31">
        <f t="shared" si="0"/>
        <v>3.67930343658499E-3</v>
      </c>
      <c r="L63" s="31">
        <f t="shared" si="2"/>
        <v>7.8259259259259271E-3</v>
      </c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32">
        <f t="shared" si="3"/>
        <v>0</v>
      </c>
      <c r="Y63"/>
    </row>
    <row r="64" spans="1:25" hidden="1">
      <c r="A64" s="20">
        <v>124</v>
      </c>
      <c r="B64" s="43">
        <v>61</v>
      </c>
      <c r="C64" s="43">
        <v>15</v>
      </c>
      <c r="D64" s="6" t="str">
        <f>VLOOKUP(A64,'02.kolo prezentácia'!$A$2:$G$113,2,FALSE)</f>
        <v>Radoslav</v>
      </c>
      <c r="E64" s="6" t="str">
        <f>VLOOKUP(A64,'02.kolo prezentácia'!$A$2:$G$113,3,FALSE)</f>
        <v>Bubenik</v>
      </c>
      <c r="F64" s="6" t="str">
        <f>CONCATENATE('02.kolo výsledky  po kat'!$D64," ",'02.kolo výsledky  po kat'!$E64)</f>
        <v>Radoslav Bubenik</v>
      </c>
      <c r="G64" s="6" t="str">
        <f>VLOOKUP(A64,'02.kolo prezentácia'!$A$2:$G$113,4,FALSE)</f>
        <v>Climberg šport team</v>
      </c>
      <c r="H64" s="29">
        <f>VLOOKUP(A64,'02.kolo prezentácia'!$A$2:$G$113,5,FALSE)</f>
        <v>1972</v>
      </c>
      <c r="I64" s="30" t="str">
        <f>VLOOKUP(A64,'02.kolo prezentácia'!$A$2:$G$113,7,FALSE)</f>
        <v>Muži C</v>
      </c>
      <c r="J64" s="31" t="str">
        <f>VLOOKUP('02.kolo výsledky  po kat'!$A64,'02.kolo stopky'!A:C,3,FALSE)</f>
        <v>00:38:16,87</v>
      </c>
      <c r="K64" s="31">
        <f t="shared" si="0"/>
        <v>3.6871211537473666E-3</v>
      </c>
      <c r="L64" s="31">
        <f t="shared" si="2"/>
        <v>7.8822916666666624E-3</v>
      </c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32">
        <f t="shared" si="3"/>
        <v>0</v>
      </c>
      <c r="Y64"/>
    </row>
    <row r="65" spans="1:25" hidden="1">
      <c r="A65" s="20">
        <v>98</v>
      </c>
      <c r="B65" s="43">
        <v>62</v>
      </c>
      <c r="C65" s="43">
        <v>5</v>
      </c>
      <c r="D65" s="6" t="str">
        <f>VLOOKUP(A65,'02.kolo prezentácia'!$A$2:$G$113,2,FALSE)</f>
        <v>Lucia</v>
      </c>
      <c r="E65" s="6" t="str">
        <f>VLOOKUP(A65,'02.kolo prezentácia'!$A$2:$G$113,3,FALSE)</f>
        <v>Mituchová</v>
      </c>
      <c r="F65" s="6" t="str">
        <f>CONCATENATE('02.kolo výsledky  po kat'!$D65," ",'02.kolo výsledky  po kat'!$E65)</f>
        <v>Lucia Mituchová</v>
      </c>
      <c r="G65" s="6" t="str">
        <f>VLOOKUP(A65,'02.kolo prezentácia'!$A$2:$G$113,4,FALSE)</f>
        <v>Buď lepší</v>
      </c>
      <c r="H65" s="29">
        <f>VLOOKUP(A65,'02.kolo prezentácia'!$A$2:$G$113,5,FALSE)</f>
        <v>1981</v>
      </c>
      <c r="I65" s="30" t="str">
        <f>VLOOKUP(A65,'02.kolo prezentácia'!$A$2:$G$113,7,FALSE)</f>
        <v>Ženy B</v>
      </c>
      <c r="J65" s="31" t="str">
        <f>VLOOKUP('02.kolo výsledky  po kat'!$A65,'02.kolo stopky'!A:C,3,FALSE)</f>
        <v>00:38:22,37</v>
      </c>
      <c r="K65" s="31">
        <f t="shared" si="0"/>
        <v>3.6959501977705854E-3</v>
      </c>
      <c r="L65" s="31">
        <f t="shared" si="2"/>
        <v>7.9459490740740706E-3</v>
      </c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32">
        <f t="shared" si="3"/>
        <v>0</v>
      </c>
      <c r="Y65"/>
    </row>
    <row r="66" spans="1:25" hidden="1">
      <c r="A66" s="20">
        <v>99</v>
      </c>
      <c r="B66" s="43">
        <v>63</v>
      </c>
      <c r="C66" s="43">
        <v>6</v>
      </c>
      <c r="D66" s="6" t="str">
        <f>VLOOKUP(A66,'02.kolo prezentácia'!$A$2:$G$113,2,FALSE)</f>
        <v>Ján</v>
      </c>
      <c r="E66" s="6" t="str">
        <f>VLOOKUP(A66,'02.kolo prezentácia'!$A$2:$G$113,3,FALSE)</f>
        <v>Mikuš</v>
      </c>
      <c r="F66" s="6" t="str">
        <f>CONCATENATE('02.kolo výsledky  po kat'!$D66," ",'02.kolo výsledky  po kat'!$E66)</f>
        <v>Ján Mikuš</v>
      </c>
      <c r="G66" s="6" t="str">
        <f>VLOOKUP(A66,'02.kolo prezentácia'!$A$2:$G$113,4,FALSE)</f>
        <v>Timoradza</v>
      </c>
      <c r="H66" s="29">
        <f>VLOOKUP(A66,'02.kolo prezentácia'!$A$2:$G$113,5,FALSE)</f>
        <v>1974</v>
      </c>
      <c r="I66" s="30" t="str">
        <f>VLOOKUP(A66,'02.kolo prezentácia'!$A$2:$G$113,7,FALSE)</f>
        <v>Muži C</v>
      </c>
      <c r="J66" s="31" t="str">
        <f>VLOOKUP('02.kolo výsledky  po kat'!$A66,'02.kolo stopky'!A:C,3,FALSE)</f>
        <v>00:38:34,27</v>
      </c>
      <c r="K66" s="31">
        <f t="shared" si="0"/>
        <v>3.715053038475369E-3</v>
      </c>
      <c r="L66" s="31">
        <f t="shared" si="2"/>
        <v>8.0836805555555592E-3</v>
      </c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32">
        <f t="shared" si="3"/>
        <v>0</v>
      </c>
      <c r="Y66"/>
    </row>
    <row r="67" spans="1:25" hidden="1">
      <c r="A67" s="20">
        <v>71</v>
      </c>
      <c r="B67" s="43">
        <v>64</v>
      </c>
      <c r="C67" s="43">
        <v>16</v>
      </c>
      <c r="D67" s="6" t="str">
        <f>VLOOKUP(A67,'02.kolo prezentácia'!$A$2:$G$113,2,FALSE)</f>
        <v>Pavol</v>
      </c>
      <c r="E67" s="6" t="str">
        <f>VLOOKUP(A67,'02.kolo prezentácia'!$A$2:$G$113,3,FALSE)</f>
        <v>Medveď</v>
      </c>
      <c r="F67" s="5" t="str">
        <f>CONCATENATE('02.kolo výsledky  po kat'!$D67," ",'02.kolo výsledky  po kat'!$E67)</f>
        <v>Pavol Medveď</v>
      </c>
      <c r="G67" s="5" t="str">
        <f>VLOOKUP(A67,'02.kolo prezentácia'!$A$2:$G$113,4,FALSE)</f>
        <v xml:space="preserve">GEKON sport </v>
      </c>
      <c r="H67" s="3">
        <f>VLOOKUP(A67,'02.kolo prezentácia'!$A$2:$G$113,5,FALSE)</f>
        <v>1972</v>
      </c>
      <c r="I67" s="55" t="str">
        <f>VLOOKUP(A67,'02.kolo prezentácia'!$A$2:$G$113,7,FALSE)</f>
        <v>Muži C</v>
      </c>
      <c r="J67" s="56" t="str">
        <f>VLOOKUP('02.kolo výsledky  po kat'!$A67,'02.kolo stopky'!A:C,3,FALSE)</f>
        <v>00:38:41,52</v>
      </c>
      <c r="K67" s="56">
        <f t="shared" si="0"/>
        <v>3.7266913237787025E-3</v>
      </c>
      <c r="L67" s="56">
        <f t="shared" si="2"/>
        <v>8.1675925925925943E-3</v>
      </c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32">
        <f t="shared" si="3"/>
        <v>0</v>
      </c>
      <c r="Y67"/>
    </row>
    <row r="68" spans="1:25" hidden="1">
      <c r="A68" s="20">
        <v>18</v>
      </c>
      <c r="B68" s="43">
        <v>65</v>
      </c>
      <c r="C68" s="43">
        <v>8</v>
      </c>
      <c r="D68" s="6" t="str">
        <f>VLOOKUP(A68,'02.kolo prezentácia'!$A$2:$G$113,2,FALSE)</f>
        <v>Miroslav</v>
      </c>
      <c r="E68" s="6" t="str">
        <f>VLOOKUP(A68,'02.kolo prezentácia'!$A$2:$G$113,3,FALSE)</f>
        <v>Ilavský</v>
      </c>
      <c r="F68" s="5" t="str">
        <f>CONCATENATE('02.kolo výsledky  po kat'!$D68," ",'02.kolo výsledky  po kat'!$E68)</f>
        <v>Miroslav Ilavský</v>
      </c>
      <c r="G68" s="5" t="str">
        <f>VLOOKUP(A68,'02.kolo prezentácia'!$A$2:$G$113,4,FALSE)</f>
        <v>Best running team / Dubnica</v>
      </c>
      <c r="H68" s="3">
        <f>VLOOKUP(A68,'02.kolo prezentácia'!$A$2:$G$113,5,FALSE)</f>
        <v>1963</v>
      </c>
      <c r="I68" s="55" t="str">
        <f>VLOOKUP(A68,'02.kolo prezentácia'!$A$2:$G$113,7,FALSE)</f>
        <v>Muži D</v>
      </c>
      <c r="J68" s="56" t="str">
        <f>VLOOKUP('02.kolo výsledky  po kat'!$A68,'02.kolo stopky'!A:C,3,FALSE)</f>
        <v>00:38:42,64</v>
      </c>
      <c r="K68" s="56">
        <f t="shared" ref="K68:K77" si="4">J68/$X$3</f>
        <v>3.7284892381979763E-3</v>
      </c>
      <c r="L68" s="56">
        <f t="shared" si="2"/>
        <v>8.180555555555559E-3</v>
      </c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32">
        <f t="shared" si="3"/>
        <v>0</v>
      </c>
      <c r="Y68"/>
    </row>
    <row r="69" spans="1:25" hidden="1">
      <c r="A69" s="20">
        <v>89</v>
      </c>
      <c r="B69" s="43">
        <v>66</v>
      </c>
      <c r="C69" s="43">
        <v>17</v>
      </c>
      <c r="D69" s="6" t="str">
        <f>VLOOKUP(A69,'02.kolo prezentácia'!$A$2:$G$113,2,FALSE)</f>
        <v>Miloš</v>
      </c>
      <c r="E69" s="6" t="str">
        <f>VLOOKUP(A69,'02.kolo prezentácia'!$A$2:$G$113,3,FALSE)</f>
        <v>Humera</v>
      </c>
      <c r="F69" s="6" t="str">
        <f>CONCATENATE('02.kolo výsledky  po kat'!$D69," ",'02.kolo výsledky  po kat'!$E69)</f>
        <v>Miloš Humera</v>
      </c>
      <c r="G69" s="6" t="str">
        <f>VLOOKUP(A69,'02.kolo prezentácia'!$A$2:$G$113,4,FALSE)</f>
        <v>Trenčín</v>
      </c>
      <c r="H69" s="29">
        <f>VLOOKUP(A69,'02.kolo prezentácia'!$A$2:$G$113,5,FALSE)</f>
        <v>1970</v>
      </c>
      <c r="I69" s="30" t="str">
        <f>VLOOKUP(A69,'02.kolo prezentácia'!$A$2:$G$113,7,FALSE)</f>
        <v>Muži C</v>
      </c>
      <c r="J69" s="31" t="str">
        <f>VLOOKUP('02.kolo výsledky  po kat'!$A69,'02.kolo stopky'!A:C,3,FALSE)</f>
        <v>00:38:54,85</v>
      </c>
      <c r="K69" s="31">
        <f t="shared" si="4"/>
        <v>3.7480897159295219E-3</v>
      </c>
      <c r="L69" s="31">
        <f t="shared" ref="L69:L91" si="5">J69-$Y$3</f>
        <v>8.3218749999999994E-3</v>
      </c>
      <c r="M69" s="28"/>
      <c r="N69" s="29"/>
      <c r="O69" s="29"/>
      <c r="P69" s="29"/>
      <c r="Q69" s="29"/>
      <c r="R69" s="29"/>
      <c r="S69" s="29"/>
      <c r="T69" s="29"/>
      <c r="U69" s="29"/>
      <c r="V69" s="29"/>
      <c r="W69" s="32">
        <f t="shared" si="3"/>
        <v>0</v>
      </c>
      <c r="Y69"/>
    </row>
    <row r="70" spans="1:25" hidden="1">
      <c r="A70" s="20">
        <v>97</v>
      </c>
      <c r="B70" s="43">
        <v>67</v>
      </c>
      <c r="C70" s="43">
        <v>9</v>
      </c>
      <c r="D70" s="6" t="str">
        <f>VLOOKUP(A70,'02.kolo prezentácia'!$A$2:$G$113,2,FALSE)</f>
        <v>Peter</v>
      </c>
      <c r="E70" s="6" t="str">
        <f>VLOOKUP(A70,'02.kolo prezentácia'!$A$2:$G$113,3,FALSE)</f>
        <v>Vazovan</v>
      </c>
      <c r="F70" s="6" t="str">
        <f>CONCATENATE('02.kolo výsledky  po kat'!$D70," ",'02.kolo výsledky  po kat'!$E70)</f>
        <v>Peter Vazovan</v>
      </c>
      <c r="G70" s="6" t="str">
        <f>VLOOKUP(A70,'02.kolo prezentácia'!$A$2:$G$113,4,FALSE)</f>
        <v>Nitra Zajo Bojo</v>
      </c>
      <c r="H70" s="29">
        <f>VLOOKUP(A70,'02.kolo prezentácia'!$A$2:$G$113,5,FALSE)</f>
        <v>1964</v>
      </c>
      <c r="I70" s="30" t="str">
        <f>VLOOKUP(A70,'02.kolo prezentácia'!$A$2:$G$113,7,FALSE)</f>
        <v>Muži D</v>
      </c>
      <c r="J70" s="31" t="str">
        <f>VLOOKUP('02.kolo výsledky  po kat'!$A70,'02.kolo stopky'!A:C,3,FALSE)</f>
        <v>00:39:06,85</v>
      </c>
      <c r="K70" s="31">
        <f t="shared" si="4"/>
        <v>3.7673530847074539E-3</v>
      </c>
      <c r="L70" s="31">
        <f t="shared" si="5"/>
        <v>8.4607638888888927E-3</v>
      </c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32">
        <f t="shared" si="3"/>
        <v>0</v>
      </c>
      <c r="Y70"/>
    </row>
    <row r="71" spans="1:25" hidden="1">
      <c r="A71" s="20">
        <v>42</v>
      </c>
      <c r="B71" s="43">
        <v>68</v>
      </c>
      <c r="C71" s="43">
        <v>18</v>
      </c>
      <c r="D71" s="6" t="str">
        <f>VLOOKUP(A71,'02.kolo prezentácia'!$A$2:$G$113,2,FALSE)</f>
        <v>Juraj</v>
      </c>
      <c r="E71" s="6" t="str">
        <f>VLOOKUP(A71,'02.kolo prezentácia'!$A$2:$G$113,3,FALSE)</f>
        <v>Maláň</v>
      </c>
      <c r="F71" s="5" t="str">
        <f>CONCATENATE('02.kolo výsledky  po kat'!$D71," ",'02.kolo výsledky  po kat'!$E71)</f>
        <v>Juraj Maláň</v>
      </c>
      <c r="G71" s="5" t="str">
        <f>VLOOKUP(A71,'02.kolo prezentácia'!$A$2:$G$113,4,FALSE)</f>
        <v>Soblahov</v>
      </c>
      <c r="H71" s="3">
        <f>VLOOKUP(A71,'02.kolo prezentácia'!$A$2:$G$113,5,FALSE)</f>
        <v>1977</v>
      </c>
      <c r="I71" s="55" t="str">
        <f>VLOOKUP(A71,'02.kolo prezentácia'!$A$2:$G$113,7,FALSE)</f>
        <v>Muži C</v>
      </c>
      <c r="J71" s="56" t="str">
        <f>VLOOKUP('02.kolo výsledky  po kat'!$A71,'02.kolo stopky'!A:C,3,FALSE)</f>
        <v>00:39:16,96</v>
      </c>
      <c r="K71" s="56">
        <f t="shared" si="4"/>
        <v>3.7835824729028607E-3</v>
      </c>
      <c r="L71" s="56">
        <f t="shared" si="5"/>
        <v>8.5777777777777744E-3</v>
      </c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32">
        <f t="shared" si="3"/>
        <v>0</v>
      </c>
      <c r="Y71"/>
    </row>
    <row r="72" spans="1:25" hidden="1">
      <c r="A72" s="20">
        <v>69</v>
      </c>
      <c r="B72" s="43">
        <v>69</v>
      </c>
      <c r="C72" s="43">
        <v>10</v>
      </c>
      <c r="D72" s="6" t="str">
        <f>VLOOKUP(A72,'02.kolo prezentácia'!$A$2:$G$113,2,FALSE)</f>
        <v>Roman</v>
      </c>
      <c r="E72" s="6" t="str">
        <f>VLOOKUP(A72,'02.kolo prezentácia'!$A$2:$G$113,3,FALSE)</f>
        <v>Škorvánek</v>
      </c>
      <c r="F72" s="6" t="str">
        <f>CONCATENATE('02.kolo výsledky  po kat'!$D72," ",'02.kolo výsledky  po kat'!$E72)</f>
        <v>Roman Škorvánek</v>
      </c>
      <c r="G72" s="6" t="str">
        <f>VLOOKUP(A72,'02.kolo prezentácia'!$A$2:$G$113,4,FALSE)</f>
        <v>Trenčín TULÁK</v>
      </c>
      <c r="H72" s="29">
        <f>VLOOKUP(A72,'02.kolo prezentácia'!$A$2:$G$113,5,FALSE)</f>
        <v>1964</v>
      </c>
      <c r="I72" s="30" t="str">
        <f>VLOOKUP(A72,'02.kolo prezentácia'!$A$2:$G$113,7,FALSE)</f>
        <v>Muži D</v>
      </c>
      <c r="J72" s="31" t="str">
        <f>VLOOKUP('02.kolo výsledky  po kat'!$A72,'02.kolo stopky'!A:C,3,FALSE)</f>
        <v>00:39:25,49</v>
      </c>
      <c r="K72" s="31">
        <f t="shared" si="4"/>
        <v>3.7972755175425081E-3</v>
      </c>
      <c r="L72" s="31">
        <f t="shared" si="5"/>
        <v>8.6765046296296312E-3</v>
      </c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32">
        <f t="shared" si="3"/>
        <v>0</v>
      </c>
      <c r="Y72"/>
    </row>
    <row r="73" spans="1:25" hidden="1">
      <c r="A73" s="20">
        <v>92</v>
      </c>
      <c r="B73" s="43">
        <v>70</v>
      </c>
      <c r="C73" s="43">
        <v>7</v>
      </c>
      <c r="D73" s="6" t="str">
        <f>VLOOKUP(A73,'02.kolo prezentácia'!$A$2:$G$113,2,FALSE)</f>
        <v>Michaela</v>
      </c>
      <c r="E73" s="6" t="str">
        <f>VLOOKUP(A73,'02.kolo prezentácia'!$A$2:$G$113,3,FALSE)</f>
        <v>Žilková</v>
      </c>
      <c r="F73" s="5" t="str">
        <f>CONCATENATE('02.kolo výsledky  po kat'!$D73," ",'02.kolo výsledky  po kat'!$E73)</f>
        <v>Michaela Žilková</v>
      </c>
      <c r="G73" s="5" t="str">
        <f>VLOOKUP(A73,'02.kolo prezentácia'!$A$2:$G$113,4,FALSE)</f>
        <v>Best running team / Dubnica</v>
      </c>
      <c r="H73" s="3">
        <f>VLOOKUP(A73,'02.kolo prezentácia'!$A$2:$G$113,5,FALSE)</f>
        <v>1972</v>
      </c>
      <c r="I73" s="55" t="str">
        <f>VLOOKUP(A73,'02.kolo prezentácia'!$A$2:$G$113,7,FALSE)</f>
        <v>Ženy B</v>
      </c>
      <c r="J73" s="56" t="str">
        <f>VLOOKUP('02.kolo výsledky  po kat'!$A73,'02.kolo stopky'!A:C,3,FALSE)</f>
        <v>00:39:31,25</v>
      </c>
      <c r="K73" s="56">
        <f t="shared" si="4"/>
        <v>3.8065219345559151E-3</v>
      </c>
      <c r="L73" s="56">
        <f t="shared" si="5"/>
        <v>8.7431712962962975E-3</v>
      </c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32">
        <f t="shared" si="3"/>
        <v>0</v>
      </c>
      <c r="Y73"/>
    </row>
    <row r="74" spans="1:25" hidden="1">
      <c r="A74" s="20">
        <v>120</v>
      </c>
      <c r="B74" s="43">
        <v>71</v>
      </c>
      <c r="C74" s="43">
        <v>11</v>
      </c>
      <c r="D74" s="6" t="str">
        <f>VLOOKUP(A74,'02.kolo prezentácia'!$A$2:$G$113,2,FALSE)</f>
        <v>Juraj</v>
      </c>
      <c r="E74" s="6" t="str">
        <f>VLOOKUP(A74,'02.kolo prezentácia'!$A$2:$G$113,3,FALSE)</f>
        <v>Gavenda</v>
      </c>
      <c r="F74" s="6" t="str">
        <f>CONCATENATE('02.kolo výsledky  po kat'!$D74," ",'02.kolo výsledky  po kat'!$E74)</f>
        <v>Juraj Gavenda</v>
      </c>
      <c r="G74" s="6" t="str">
        <f>VLOOKUP(A74,'02.kolo prezentácia'!$A$2:$G$113,4,FALSE)</f>
        <v>Trenčín</v>
      </c>
      <c r="H74" s="29">
        <f>VLOOKUP(A74,'02.kolo prezentácia'!$A$2:$G$113,5,FALSE)</f>
        <v>1961</v>
      </c>
      <c r="I74" s="30" t="str">
        <f>VLOOKUP(A74,'02.kolo prezentácia'!$A$2:$G$113,7,FALSE)</f>
        <v>Muži D</v>
      </c>
      <c r="J74" s="31" t="str">
        <f>VLOOKUP('02.kolo výsledky  po kat'!$A74,'02.kolo stopky'!A:C,3,FALSE)</f>
        <v>00:39:34,86</v>
      </c>
      <c r="K74" s="31">
        <f t="shared" si="4"/>
        <v>3.8123169979966103E-3</v>
      </c>
      <c r="L74" s="31">
        <f t="shared" si="5"/>
        <v>8.784953703703708E-3</v>
      </c>
      <c r="M74" s="28"/>
      <c r="N74" s="29"/>
      <c r="O74" s="29"/>
      <c r="P74" s="29"/>
      <c r="Q74" s="29"/>
      <c r="R74" s="29"/>
      <c r="S74" s="29"/>
      <c r="T74" s="29"/>
      <c r="U74" s="29"/>
      <c r="V74" s="29"/>
      <c r="W74" s="32">
        <f t="shared" si="3"/>
        <v>0</v>
      </c>
      <c r="Y74"/>
    </row>
    <row r="75" spans="1:25" hidden="1">
      <c r="A75" s="20">
        <v>117</v>
      </c>
      <c r="B75" s="43">
        <v>72</v>
      </c>
      <c r="C75" s="43">
        <v>4</v>
      </c>
      <c r="D75" s="6" t="str">
        <f>VLOOKUP(A75,'02.kolo prezentácia'!$A$2:$G$113,2,FALSE)</f>
        <v>Ivana</v>
      </c>
      <c r="E75" s="6" t="str">
        <f>VLOOKUP(A75,'02.kolo prezentácia'!$A$2:$G$113,3,FALSE)</f>
        <v>Škorvánková</v>
      </c>
      <c r="F75" s="6" t="str">
        <f>CONCATENATE('02.kolo výsledky  po kat'!$D75," ",'02.kolo výsledky  po kat'!$E75)</f>
        <v>Ivana Škorvánková</v>
      </c>
      <c r="G75" s="6" t="str">
        <f>VLOOKUP(A75,'02.kolo prezentácia'!$A$2:$G$113,4,FALSE)</f>
        <v>Trenčín</v>
      </c>
      <c r="H75" s="29">
        <f>VLOOKUP(A75,'02.kolo prezentácia'!$A$2:$G$113,5,FALSE)</f>
        <v>1995</v>
      </c>
      <c r="I75" s="30" t="str">
        <f>VLOOKUP(A75,'02.kolo prezentácia'!$A$2:$G$113,7,FALSE)</f>
        <v>Ženy A</v>
      </c>
      <c r="J75" s="31" t="str">
        <f>VLOOKUP('02.kolo výsledky  po kat'!$A75,'02.kolo stopky'!A:C,3,FALSE)</f>
        <v>00:39:36,86</v>
      </c>
      <c r="K75" s="31">
        <f t="shared" si="4"/>
        <v>3.8155275594595989E-3</v>
      </c>
      <c r="L75" s="31">
        <f t="shared" si="5"/>
        <v>8.8081018518518552E-3</v>
      </c>
      <c r="M75" s="28"/>
      <c r="N75" s="29"/>
      <c r="O75" s="29"/>
      <c r="P75" s="29"/>
      <c r="Q75" s="29"/>
      <c r="R75" s="29"/>
      <c r="S75" s="29"/>
      <c r="T75" s="29"/>
      <c r="U75" s="29"/>
      <c r="V75" s="29"/>
      <c r="W75" s="32">
        <f t="shared" si="3"/>
        <v>0</v>
      </c>
      <c r="Y75"/>
    </row>
    <row r="76" spans="1:25">
      <c r="A76" s="20">
        <v>30</v>
      </c>
      <c r="B76" s="43">
        <v>73</v>
      </c>
      <c r="C76" s="43">
        <v>6</v>
      </c>
      <c r="D76" s="6" t="str">
        <f>VLOOKUP(A76,'02.kolo prezentácia'!$A$2:$G$113,2,FALSE)</f>
        <v>Dušan</v>
      </c>
      <c r="E76" s="6" t="str">
        <f>VLOOKUP(A76,'02.kolo prezentácia'!$A$2:$G$113,3,FALSE)</f>
        <v>Porubský</v>
      </c>
      <c r="F76" s="6" t="str">
        <f>CONCATENATE('02.kolo výsledky  po kat'!$D76," ",'02.kolo výsledky  po kat'!$E76)</f>
        <v>Dušan Porubský</v>
      </c>
      <c r="G76" s="6" t="str">
        <f>VLOOKUP(A76,'02.kolo prezentácia'!$A$2:$G$113,4,FALSE)</f>
        <v>Trenčín</v>
      </c>
      <c r="H76" s="29">
        <f>VLOOKUP(A76,'02.kolo prezentácia'!$A$2:$G$113,5,FALSE)</f>
        <v>1994</v>
      </c>
      <c r="I76" s="30" t="str">
        <f>VLOOKUP(A76,'02.kolo prezentácia'!$A$2:$G$113,7,FALSE)</f>
        <v>Muži A</v>
      </c>
      <c r="J76" s="31" t="str">
        <f>VLOOKUP('02.kolo výsledky  po kat'!$A76,'02.kolo stopky'!A:C,3,FALSE)</f>
        <v>00:39:54,24</v>
      </c>
      <c r="K76" s="31">
        <f t="shared" si="4"/>
        <v>3.84342733857297E-3</v>
      </c>
      <c r="L76" s="31">
        <f t="shared" si="5"/>
        <v>9.009259259259262E-3</v>
      </c>
      <c r="M76" s="28"/>
      <c r="N76" s="29"/>
      <c r="O76" s="29"/>
      <c r="P76" s="29"/>
      <c r="Q76" s="29"/>
      <c r="R76" s="29"/>
      <c r="S76" s="29"/>
      <c r="T76" s="29"/>
      <c r="U76" s="29"/>
      <c r="V76" s="29"/>
      <c r="W76" s="32">
        <f t="shared" si="3"/>
        <v>0</v>
      </c>
      <c r="Y76"/>
    </row>
    <row r="77" spans="1:25" hidden="1">
      <c r="A77" s="20">
        <v>135</v>
      </c>
      <c r="B77" s="43">
        <v>74</v>
      </c>
      <c r="C77" s="43">
        <v>6</v>
      </c>
      <c r="D77" s="6" t="str">
        <f>VLOOKUP(A77,'02.kolo prezentácia'!$A$2:$G$113,2,FALSE)</f>
        <v>Jozef</v>
      </c>
      <c r="E77" s="6" t="str">
        <f>VLOOKUP(A77,'02.kolo prezentácia'!$A$2:$G$113,3,FALSE)</f>
        <v>Kudla</v>
      </c>
      <c r="F77" s="5" t="str">
        <f>CONCATENATE('02.kolo výsledky  po kat'!$D77," ",'02.kolo výsledky  po kat'!$E77)</f>
        <v>Jozef Kudla</v>
      </c>
      <c r="G77" s="5" t="str">
        <f>VLOOKUP(A77,'02.kolo prezentácia'!$A$2:$G$113,4,FALSE)</f>
        <v>Sokol Trenčín</v>
      </c>
      <c r="H77" s="3">
        <f>VLOOKUP(A77,'02.kolo prezentácia'!$A$2:$G$113,5,FALSE)</f>
        <v>1947</v>
      </c>
      <c r="I77" s="55" t="str">
        <f>VLOOKUP(A77,'02.kolo prezentácia'!$A$2:$G$113,7,FALSE)</f>
        <v>Muži E</v>
      </c>
      <c r="J77" s="56" t="str">
        <f>VLOOKUP('02.kolo výsledky  po kat'!$A77,'02.kolo stopky'!A:C,3,FALSE)</f>
        <v>00:40:04,93</v>
      </c>
      <c r="K77" s="56">
        <f t="shared" si="4"/>
        <v>3.8605877895926438E-3</v>
      </c>
      <c r="L77" s="56">
        <f t="shared" si="5"/>
        <v>9.1329861111111091E-3</v>
      </c>
      <c r="M77" s="28"/>
      <c r="N77" s="29"/>
      <c r="O77" s="29"/>
      <c r="P77" s="29"/>
      <c r="Q77" s="29"/>
      <c r="R77" s="29"/>
      <c r="S77" s="29"/>
      <c r="T77" s="29"/>
      <c r="U77" s="29"/>
      <c r="V77" s="29"/>
      <c r="W77" s="32">
        <f t="shared" si="3"/>
        <v>0</v>
      </c>
      <c r="Y77"/>
    </row>
    <row r="78" spans="1:25" hidden="1">
      <c r="A78" s="20">
        <v>60</v>
      </c>
      <c r="B78" s="43">
        <v>75</v>
      </c>
      <c r="C78" s="43">
        <v>8</v>
      </c>
      <c r="D78" s="6" t="str">
        <f>VLOOKUP(A78,'02.kolo prezentácia'!$A$2:$G$113,2,FALSE)</f>
        <v>Miroslava</v>
      </c>
      <c r="E78" s="6" t="str">
        <f>VLOOKUP(A78,'02.kolo prezentácia'!$A$2:$G$113,3,FALSE)</f>
        <v>VERTIGAČ</v>
      </c>
      <c r="F78" s="5" t="str">
        <f>CONCATENATE('02.kolo výsledky  po kat'!$D78," ",'02.kolo výsledky  po kat'!$E78)</f>
        <v>Miroslava VERTIGAČ</v>
      </c>
      <c r="G78" s="5" t="str">
        <f>VLOOKUP(A78,'02.kolo prezentácia'!$A$2:$G$113,4,FALSE)</f>
        <v>Bez me na / Trenčín</v>
      </c>
      <c r="H78" s="3">
        <f>VLOOKUP(A78,'02.kolo prezentácia'!$A$2:$G$113,5,FALSE)</f>
        <v>1978</v>
      </c>
      <c r="I78" s="55" t="str">
        <f>VLOOKUP(A78,'02.kolo prezentácia'!$A$2:$G$113,7,FALSE)</f>
        <v>Ženy B</v>
      </c>
      <c r="J78" s="56" t="str">
        <f>VLOOKUP('02.kolo výsledky  po kat'!$A78,'02.kolo stopky'!A:C,3,FALSE)</f>
        <v>00:40:05,69</v>
      </c>
      <c r="K78" s="56">
        <f t="shared" ref="K78:K115" si="6">J78/$X$3</f>
        <v>3.8618078029485797E-3</v>
      </c>
      <c r="L78" s="56">
        <f t="shared" si="5"/>
        <v>9.1417824074074075E-3</v>
      </c>
      <c r="M78" s="28"/>
      <c r="N78" s="29"/>
      <c r="O78" s="29"/>
      <c r="P78" s="29"/>
      <c r="Q78" s="29"/>
      <c r="R78" s="29"/>
      <c r="S78" s="29"/>
      <c r="T78" s="29"/>
      <c r="U78" s="29"/>
      <c r="V78" s="29"/>
      <c r="W78" s="32">
        <f t="shared" si="3"/>
        <v>0</v>
      </c>
      <c r="Y78"/>
    </row>
    <row r="79" spans="1:25" hidden="1">
      <c r="A79" s="20">
        <v>11</v>
      </c>
      <c r="B79" s="43">
        <v>76</v>
      </c>
      <c r="C79" s="43">
        <v>19</v>
      </c>
      <c r="D79" s="6" t="str">
        <f>VLOOKUP(A79,'02.kolo prezentácia'!$A$2:$G$113,2,FALSE)</f>
        <v>Marek</v>
      </c>
      <c r="E79" s="6" t="str">
        <f>VLOOKUP(A79,'02.kolo prezentácia'!$A$2:$G$113,3,FALSE)</f>
        <v>Orechovský</v>
      </c>
      <c r="F79" s="5" t="str">
        <f>CONCATENATE('02.kolo výsledky  po kat'!$D79," ",'02.kolo výsledky  po kat'!$E79)</f>
        <v>Marek Orechovský</v>
      </c>
      <c r="G79" s="5" t="str">
        <f>VLOOKUP(A79,'02.kolo prezentácia'!$A$2:$G$113,4,FALSE)</f>
        <v>Trenčín/ĎurikamTeam</v>
      </c>
      <c r="H79" s="3">
        <f>VLOOKUP(A79,'02.kolo prezentácia'!$A$2:$G$113,5,FALSE)</f>
        <v>1976</v>
      </c>
      <c r="I79" s="55" t="str">
        <f>VLOOKUP(A79,'02.kolo prezentácia'!$A$2:$G$113,7,FALSE)</f>
        <v>Muži C</v>
      </c>
      <c r="J79" s="56" t="str">
        <f>VLOOKUP('02.kolo výsledky  po kat'!$A79,'02.kolo stopky'!A:C,3,FALSE)</f>
        <v>00:40:10,43</v>
      </c>
      <c r="K79" s="56">
        <f t="shared" si="6"/>
        <v>3.8694168336158631E-3</v>
      </c>
      <c r="L79" s="56">
        <f t="shared" si="5"/>
        <v>9.1966435185185207E-3</v>
      </c>
      <c r="M79" s="28"/>
      <c r="N79" s="29"/>
      <c r="O79" s="29"/>
      <c r="P79" s="29"/>
      <c r="Q79" s="29"/>
      <c r="R79" s="29"/>
      <c r="S79" s="29"/>
      <c r="T79" s="29"/>
      <c r="U79" s="29"/>
      <c r="V79" s="29"/>
      <c r="W79" s="32">
        <f t="shared" si="3"/>
        <v>0</v>
      </c>
      <c r="Y79"/>
    </row>
    <row r="80" spans="1:25" hidden="1">
      <c r="A80" s="20">
        <v>110</v>
      </c>
      <c r="B80" s="43">
        <v>77</v>
      </c>
      <c r="C80" s="43">
        <v>5</v>
      </c>
      <c r="D80" s="6" t="str">
        <f>VLOOKUP(A80,'02.kolo prezentácia'!$A$2:$G$113,2,FALSE)</f>
        <v>Eva</v>
      </c>
      <c r="E80" s="6" t="str">
        <f>VLOOKUP(A80,'02.kolo prezentácia'!$A$2:$G$113,3,FALSE)</f>
        <v>Mareková</v>
      </c>
      <c r="F80" s="5" t="str">
        <f>CONCATENATE('02.kolo výsledky  po kat'!$D80," ",'02.kolo výsledky  po kat'!$E80)</f>
        <v>Eva Mareková</v>
      </c>
      <c r="G80" s="5" t="str">
        <f>VLOOKUP(A80,'02.kolo prezentácia'!$A$2:$G$113,4,FALSE)</f>
        <v>Soblahov</v>
      </c>
      <c r="H80" s="3">
        <f>VLOOKUP(A80,'02.kolo prezentácia'!$A$2:$G$113,5,FALSE)</f>
        <v>1982</v>
      </c>
      <c r="I80" s="55" t="str">
        <f>VLOOKUP(A80,'02.kolo prezentácia'!$A$2:$G$113,7,FALSE)</f>
        <v>Ženy A</v>
      </c>
      <c r="J80" s="56" t="str">
        <f>VLOOKUP('02.kolo výsledky  po kat'!$A80,'02.kolo stopky'!A:C,3,FALSE)</f>
        <v>00:40:26,68</v>
      </c>
      <c r="K80" s="56">
        <f t="shared" si="6"/>
        <v>3.8955026455026465E-3</v>
      </c>
      <c r="L80" s="56">
        <f t="shared" si="5"/>
        <v>9.3847222222222283E-3</v>
      </c>
      <c r="M80" s="28"/>
      <c r="N80" s="29"/>
      <c r="O80" s="29"/>
      <c r="P80" s="29"/>
      <c r="Q80" s="29"/>
      <c r="R80" s="29"/>
      <c r="S80" s="29"/>
      <c r="T80" s="29"/>
      <c r="U80" s="29"/>
      <c r="V80" s="29"/>
      <c r="W80" s="32">
        <f t="shared" si="3"/>
        <v>0</v>
      </c>
      <c r="Y80"/>
    </row>
    <row r="81" spans="1:25" hidden="1">
      <c r="A81" s="20">
        <v>52</v>
      </c>
      <c r="B81" s="43">
        <v>78</v>
      </c>
      <c r="C81" s="43">
        <v>9</v>
      </c>
      <c r="D81" s="6" t="str">
        <f>VLOOKUP(A81,'02.kolo prezentácia'!$A$2:$G$113,2,FALSE)</f>
        <v>Blanka</v>
      </c>
      <c r="E81" s="6" t="str">
        <f>VLOOKUP(A81,'02.kolo prezentácia'!$A$2:$G$113,3,FALSE)</f>
        <v>Balaščáková</v>
      </c>
      <c r="F81" s="5" t="str">
        <f>CONCATENATE('02.kolo výsledky  po kat'!$D81," ",'02.kolo výsledky  po kat'!$E81)</f>
        <v>Blanka Balaščáková</v>
      </c>
      <c r="G81" s="5" t="str">
        <f>VLOOKUP(A81,'02.kolo prezentácia'!$A$2:$G$113,4,FALSE)</f>
        <v xml:space="preserve">GEKON sport </v>
      </c>
      <c r="H81" s="3">
        <f>VLOOKUP(A81,'02.kolo prezentácia'!$A$2:$G$113,5,FALSE)</f>
        <v>1966</v>
      </c>
      <c r="I81" s="55" t="str">
        <f>VLOOKUP(A81,'02.kolo prezentácia'!$A$2:$G$113,7,FALSE)</f>
        <v>Ženy B</v>
      </c>
      <c r="J81" s="56" t="str">
        <f>VLOOKUP('02.kolo výsledky  po kat'!$A81,'02.kolo stopky'!A:C,3,FALSE)</f>
        <v>00:40:32,86</v>
      </c>
      <c r="K81" s="56">
        <f t="shared" si="6"/>
        <v>3.90542328042328E-3</v>
      </c>
      <c r="L81" s="56">
        <f t="shared" si="5"/>
        <v>9.4562499999999959E-3</v>
      </c>
      <c r="M81" s="28"/>
      <c r="N81" s="29"/>
      <c r="O81" s="29"/>
      <c r="P81" s="29"/>
      <c r="Q81" s="29"/>
      <c r="R81" s="29"/>
      <c r="S81" s="29"/>
      <c r="T81" s="29"/>
      <c r="U81" s="29"/>
      <c r="V81" s="29"/>
      <c r="W81" s="32">
        <f t="shared" si="3"/>
        <v>0</v>
      </c>
      <c r="Y81"/>
    </row>
    <row r="82" spans="1:25" hidden="1">
      <c r="A82" s="20">
        <v>27</v>
      </c>
      <c r="B82" s="43">
        <v>79</v>
      </c>
      <c r="C82" s="43">
        <v>10</v>
      </c>
      <c r="D82" s="6" t="str">
        <f>VLOOKUP(A82,'02.kolo prezentácia'!$A$2:$G$113,2,FALSE)</f>
        <v>Sylvia</v>
      </c>
      <c r="E82" s="6" t="str">
        <f>VLOOKUP(A82,'02.kolo prezentácia'!$A$2:$G$113,3,FALSE)</f>
        <v>Kňažková</v>
      </c>
      <c r="F82" s="5" t="str">
        <f>CONCATENATE('02.kolo výsledky  po kat'!$D82," ",'02.kolo výsledky  po kat'!$E82)</f>
        <v>Sylvia Kňažková</v>
      </c>
      <c r="G82" s="5" t="str">
        <f>VLOOKUP(A82,'02.kolo prezentácia'!$A$2:$G$113,4,FALSE)</f>
        <v>Best running team / Trenčianska Teplá</v>
      </c>
      <c r="H82" s="3">
        <f>VLOOKUP(A82,'02.kolo prezentácia'!$A$2:$G$113,5,FALSE)</f>
        <v>1976</v>
      </c>
      <c r="I82" s="55" t="str">
        <f>VLOOKUP(A82,'02.kolo prezentácia'!$A$2:$G$113,7,FALSE)</f>
        <v>Ženy B</v>
      </c>
      <c r="J82" s="56" t="str">
        <f>VLOOKUP('02.kolo výsledky  po kat'!$A82,'02.kolo stopky'!A:C,3,FALSE)</f>
        <v>00:40:42,80</v>
      </c>
      <c r="K82" s="56">
        <f t="shared" si="6"/>
        <v>3.9213797708943336E-3</v>
      </c>
      <c r="L82" s="56">
        <f t="shared" si="5"/>
        <v>9.571296296296293E-3</v>
      </c>
      <c r="M82" s="28"/>
      <c r="N82" s="29"/>
      <c r="O82" s="29"/>
      <c r="P82" s="29"/>
      <c r="Q82" s="29"/>
      <c r="R82" s="29"/>
      <c r="S82" s="29"/>
      <c r="T82" s="29"/>
      <c r="U82" s="29"/>
      <c r="V82" s="29"/>
      <c r="W82" s="32">
        <f t="shared" si="3"/>
        <v>0</v>
      </c>
      <c r="Y82"/>
    </row>
    <row r="83" spans="1:25" hidden="1">
      <c r="A83" s="20">
        <v>74</v>
      </c>
      <c r="B83" s="43">
        <v>80</v>
      </c>
      <c r="C83" s="43">
        <v>12</v>
      </c>
      <c r="D83" s="6" t="str">
        <f>VLOOKUP(A83,'02.kolo prezentácia'!$A$2:$G$113,2,FALSE)</f>
        <v>Ján</v>
      </c>
      <c r="E83" s="6" t="str">
        <f>VLOOKUP(A83,'02.kolo prezentácia'!$A$2:$G$113,3,FALSE)</f>
        <v>Polák</v>
      </c>
      <c r="F83" s="5" t="str">
        <f>CONCATENATE('02.kolo výsledky  po kat'!$D83," ",'02.kolo výsledky  po kat'!$E83)</f>
        <v>Ján Polák</v>
      </c>
      <c r="G83" s="5" t="str">
        <f>VLOOKUP(A83,'02.kolo prezentácia'!$A$2:$G$113,4,FALSE)</f>
        <v>Nová Dubnica</v>
      </c>
      <c r="H83" s="3">
        <f>VLOOKUP(A83,'02.kolo prezentácia'!$A$2:$G$113,5,FALSE)</f>
        <v>1964</v>
      </c>
      <c r="I83" s="55" t="str">
        <f>VLOOKUP(A83,'02.kolo prezentácia'!$A$2:$G$113,7,FALSE)</f>
        <v>Muži D</v>
      </c>
      <c r="J83" s="56" t="str">
        <f>VLOOKUP('02.kolo výsledky  po kat'!$A83,'02.kolo stopky'!A:C,3,FALSE)</f>
        <v>00:40:54,10</v>
      </c>
      <c r="K83" s="56">
        <f t="shared" si="6"/>
        <v>3.9395194431602193E-3</v>
      </c>
      <c r="L83" s="56">
        <f t="shared" si="5"/>
        <v>9.7020833333333299E-3</v>
      </c>
      <c r="M83" s="28"/>
      <c r="N83" s="29"/>
      <c r="O83" s="29"/>
      <c r="P83" s="29"/>
      <c r="Q83" s="29"/>
      <c r="R83" s="29"/>
      <c r="S83" s="29"/>
      <c r="T83" s="29"/>
      <c r="U83" s="29"/>
      <c r="V83" s="29"/>
      <c r="W83" s="32">
        <f t="shared" si="3"/>
        <v>0</v>
      </c>
      <c r="Y83"/>
    </row>
    <row r="84" spans="1:25" hidden="1">
      <c r="A84" s="20">
        <v>68</v>
      </c>
      <c r="B84" s="43">
        <v>81</v>
      </c>
      <c r="C84" s="43">
        <v>7</v>
      </c>
      <c r="D84" s="6" t="str">
        <f>VLOOKUP(A84,'02.kolo prezentácia'!$A$2:$G$113,2,FALSE)</f>
        <v>Vladimír</v>
      </c>
      <c r="E84" s="6" t="str">
        <f>VLOOKUP(A84,'02.kolo prezentácia'!$A$2:$G$113,3,FALSE)</f>
        <v>Kovalčík</v>
      </c>
      <c r="F84" s="5" t="str">
        <f>CONCATENATE('02.kolo výsledky  po kat'!$D84," ",'02.kolo výsledky  po kat'!$E84)</f>
        <v>Vladimír Kovalčík</v>
      </c>
      <c r="G84" s="5" t="str">
        <f>VLOOKUP(A84,'02.kolo prezentácia'!$A$2:$G$113,4,FALSE)</f>
        <v>Trenčín</v>
      </c>
      <c r="H84" s="3">
        <f>VLOOKUP(A84,'02.kolo prezentácia'!$A$2:$G$113,5,FALSE)</f>
        <v>1951</v>
      </c>
      <c r="I84" s="55" t="str">
        <f>VLOOKUP(A84,'02.kolo prezentácia'!$A$2:$G$113,7,FALSE)</f>
        <v>Muži E</v>
      </c>
      <c r="J84" s="56" t="str">
        <f>VLOOKUP('02.kolo výsledky  po kat'!$A84,'02.kolo stopky'!A:C,3,FALSE)</f>
        <v>00:41:03,29</v>
      </c>
      <c r="K84" s="56">
        <f t="shared" si="6"/>
        <v>3.9542719730826523E-3</v>
      </c>
      <c r="L84" s="56">
        <f t="shared" si="5"/>
        <v>9.8084490740740736E-3</v>
      </c>
      <c r="M84" s="28"/>
      <c r="N84" s="29"/>
      <c r="O84" s="29"/>
      <c r="P84" s="29"/>
      <c r="Q84" s="29"/>
      <c r="R84" s="29"/>
      <c r="S84" s="29"/>
      <c r="T84" s="29"/>
      <c r="U84" s="29"/>
      <c r="V84" s="29"/>
      <c r="W84" s="32">
        <f t="shared" si="3"/>
        <v>0</v>
      </c>
      <c r="Y84"/>
    </row>
    <row r="85" spans="1:25" hidden="1">
      <c r="A85" s="20">
        <v>67</v>
      </c>
      <c r="B85" s="43">
        <v>82</v>
      </c>
      <c r="C85" s="43">
        <v>23</v>
      </c>
      <c r="D85" s="6" t="str">
        <f>VLOOKUP(A85,'02.kolo prezentácia'!$A$2:$G$113,2,FALSE)</f>
        <v>Peter</v>
      </c>
      <c r="E85" s="6" t="str">
        <f>VLOOKUP(A85,'02.kolo prezentácia'!$A$2:$G$113,3,FALSE)</f>
        <v>Masarovič</v>
      </c>
      <c r="F85" s="5" t="str">
        <f>CONCATENATE('02.kolo výsledky  po kat'!$D85," ",'02.kolo výsledky  po kat'!$E85)</f>
        <v>Peter Masarovič</v>
      </c>
      <c r="G85" s="5" t="str">
        <f>VLOOKUP(A85,'02.kolo prezentácia'!$A$2:$G$113,4,FALSE)</f>
        <v>Dolná Súča</v>
      </c>
      <c r="H85" s="3">
        <f>VLOOKUP(A85,'02.kolo prezentácia'!$A$2:$G$113,5,FALSE)</f>
        <v>1981</v>
      </c>
      <c r="I85" s="55" t="str">
        <f>VLOOKUP(A85,'02.kolo prezentácia'!$A$2:$G$113,7,FALSE)</f>
        <v>Muži B</v>
      </c>
      <c r="J85" s="56" t="str">
        <f>VLOOKUP('02.kolo výsledky  po kat'!$A85,'02.kolo stopky'!A:C,3,FALSE)</f>
        <v>00:41:24,13</v>
      </c>
      <c r="K85" s="56">
        <f t="shared" si="6"/>
        <v>3.9877260235269942E-3</v>
      </c>
      <c r="L85" s="56">
        <f t="shared" si="5"/>
        <v>1.0049652777777775E-2</v>
      </c>
      <c r="M85" s="28"/>
      <c r="N85" s="29"/>
      <c r="O85" s="29"/>
      <c r="P85" s="29"/>
      <c r="Q85" s="29"/>
      <c r="R85" s="29"/>
      <c r="S85" s="29"/>
      <c r="T85" s="29"/>
      <c r="U85" s="29"/>
      <c r="V85" s="29"/>
      <c r="W85" s="32">
        <f t="shared" si="3"/>
        <v>0</v>
      </c>
      <c r="Y85"/>
    </row>
    <row r="86" spans="1:25" hidden="1">
      <c r="A86" s="20">
        <v>59</v>
      </c>
      <c r="B86" s="43">
        <v>83</v>
      </c>
      <c r="C86" s="43">
        <v>20</v>
      </c>
      <c r="D86" s="6" t="str">
        <f>VLOOKUP(A86,'02.kolo prezentácia'!$A$2:$G$113,2,FALSE)</f>
        <v>Dušan</v>
      </c>
      <c r="E86" s="6" t="str">
        <f>VLOOKUP(A86,'02.kolo prezentácia'!$A$2:$G$113,3,FALSE)</f>
        <v>Daniš</v>
      </c>
      <c r="F86" s="5" t="str">
        <f>CONCATENATE('02.kolo výsledky  po kat'!$D86," ",'02.kolo výsledky  po kat'!$E86)</f>
        <v>Dušan Daniš</v>
      </c>
      <c r="G86" s="5" t="str">
        <f>VLOOKUP(A86,'02.kolo prezentácia'!$A$2:$G$113,4,FALSE)</f>
        <v>Nová Dubnica</v>
      </c>
      <c r="H86" s="3">
        <f>VLOOKUP(A86,'02.kolo prezentácia'!$A$2:$G$113,5,FALSE)</f>
        <v>1968</v>
      </c>
      <c r="I86" s="55" t="str">
        <f>VLOOKUP(A86,'02.kolo prezentácia'!$A$2:$G$113,7,FALSE)</f>
        <v>Muži C</v>
      </c>
      <c r="J86" s="56" t="str">
        <f>VLOOKUP('02.kolo výsledky  po kat'!$A86,'02.kolo stopky'!A:C,3,FALSE)</f>
        <v>00:41:32,88</v>
      </c>
      <c r="K86" s="56">
        <f t="shared" si="6"/>
        <v>4.0017722299275698E-3</v>
      </c>
      <c r="L86" s="56">
        <f t="shared" si="5"/>
        <v>1.0150925925925928E-2</v>
      </c>
      <c r="M86" s="28"/>
      <c r="N86" s="29"/>
      <c r="O86" s="29"/>
      <c r="P86" s="29"/>
      <c r="Q86" s="29"/>
      <c r="R86" s="29"/>
      <c r="S86" s="29"/>
      <c r="T86" s="29"/>
      <c r="U86" s="29"/>
      <c r="V86" s="29"/>
      <c r="W86" s="32">
        <f t="shared" si="3"/>
        <v>0</v>
      </c>
      <c r="Y86"/>
    </row>
    <row r="87" spans="1:25" hidden="1">
      <c r="A87" s="20">
        <v>66</v>
      </c>
      <c r="B87" s="43">
        <v>84</v>
      </c>
      <c r="C87" s="43">
        <v>24</v>
      </c>
      <c r="D87" s="6" t="str">
        <f>VLOOKUP(A87,'02.kolo prezentácia'!$A$2:$G$113,2,FALSE)</f>
        <v>Augustín</v>
      </c>
      <c r="E87" s="6" t="str">
        <f>VLOOKUP(A87,'02.kolo prezentácia'!$A$2:$G$113,3,FALSE)</f>
        <v>Zubo</v>
      </c>
      <c r="F87" s="5" t="str">
        <f>CONCATENATE('02.kolo výsledky  po kat'!$D87," ",'02.kolo výsledky  po kat'!$E87)</f>
        <v>Augustín Zubo</v>
      </c>
      <c r="G87" s="5" t="str">
        <f>VLOOKUP(A87,'02.kolo prezentácia'!$A$2:$G$113,4,FALSE)</f>
        <v>Borčice</v>
      </c>
      <c r="H87" s="3">
        <f>VLOOKUP(A87,'02.kolo prezentácia'!$A$2:$G$113,5,FALSE)</f>
        <v>1983</v>
      </c>
      <c r="I87" s="55" t="str">
        <f>VLOOKUP(A87,'02.kolo prezentácia'!$A$2:$G$113,7,FALSE)</f>
        <v>Muži B</v>
      </c>
      <c r="J87" s="56" t="str">
        <f>VLOOKUP('02.kolo výsledky  po kat'!$A87,'02.kolo stopky'!A:C,3,FALSE)</f>
        <v>00:42:14,13</v>
      </c>
      <c r="K87" s="56">
        <f t="shared" si="6"/>
        <v>4.0679900601017106E-3</v>
      </c>
      <c r="L87" s="56">
        <f t="shared" si="5"/>
        <v>1.0628356481481482E-2</v>
      </c>
      <c r="M87" s="28"/>
      <c r="N87" s="29"/>
      <c r="O87" s="29"/>
      <c r="P87" s="29"/>
      <c r="Q87" s="29"/>
      <c r="R87" s="29"/>
      <c r="S87" s="29"/>
      <c r="T87" s="29"/>
      <c r="U87" s="29"/>
      <c r="V87" s="29"/>
      <c r="W87" s="32">
        <f t="shared" si="3"/>
        <v>0</v>
      </c>
      <c r="Y87"/>
    </row>
    <row r="88" spans="1:25" hidden="1">
      <c r="A88" s="20">
        <v>36</v>
      </c>
      <c r="B88" s="43">
        <v>85</v>
      </c>
      <c r="C88" s="43">
        <v>25</v>
      </c>
      <c r="D88" s="6" t="str">
        <f>VLOOKUP(A88,'02.kolo prezentácia'!$A$2:$G$113,2,FALSE)</f>
        <v>Daniel</v>
      </c>
      <c r="E88" s="6" t="str">
        <f>VLOOKUP(A88,'02.kolo prezentácia'!$A$2:$G$113,3,FALSE)</f>
        <v>Róbert</v>
      </c>
      <c r="F88" s="5" t="str">
        <f>CONCATENATE('02.kolo výsledky  po kat'!$D88," ",'02.kolo výsledky  po kat'!$E88)</f>
        <v>Daniel Róbert</v>
      </c>
      <c r="G88" s="5" t="str">
        <f>VLOOKUP(A88,'02.kolo prezentácia'!$A$2:$G$113,4,FALSE)</f>
        <v>Zamarovce</v>
      </c>
      <c r="H88" s="3">
        <f>VLOOKUP(A88,'02.kolo prezentácia'!$A$2:$G$113,5,FALSE)</f>
        <v>1981</v>
      </c>
      <c r="I88" s="55" t="str">
        <f>VLOOKUP(A88,'02.kolo prezentácia'!$A$2:$G$113,7,FALSE)</f>
        <v>Muži B</v>
      </c>
      <c r="J88" s="56" t="str">
        <f>VLOOKUP('02.kolo výsledky  po kat'!$A88,'02.kolo stopky'!A:C,3,FALSE)</f>
        <v>00:42:44,22</v>
      </c>
      <c r="K88" s="56">
        <f t="shared" si="6"/>
        <v>4.1162929573123749E-3</v>
      </c>
      <c r="L88" s="56">
        <f t="shared" si="5"/>
        <v>1.0976620370370373E-2</v>
      </c>
      <c r="M88" s="28"/>
      <c r="N88" s="29"/>
      <c r="O88" s="29"/>
      <c r="P88" s="29"/>
      <c r="Q88" s="29"/>
      <c r="R88" s="29"/>
      <c r="S88" s="29"/>
      <c r="T88" s="29"/>
      <c r="U88" s="29"/>
      <c r="V88" s="29"/>
      <c r="W88" s="32">
        <f t="shared" si="3"/>
        <v>0</v>
      </c>
      <c r="Y88"/>
    </row>
    <row r="89" spans="1:25" hidden="1">
      <c r="A89" s="20">
        <v>15</v>
      </c>
      <c r="B89" s="43">
        <v>86</v>
      </c>
      <c r="C89" s="43">
        <v>11</v>
      </c>
      <c r="D89" s="6" t="str">
        <f>VLOOKUP(A89,'02.kolo prezentácia'!$A$2:$G$113,2,FALSE)</f>
        <v>Miriam</v>
      </c>
      <c r="E89" s="6" t="str">
        <f>VLOOKUP(A89,'02.kolo prezentácia'!$A$2:$G$113,3,FALSE)</f>
        <v>Marušincova</v>
      </c>
      <c r="F89" s="5" t="str">
        <f>CONCATENATE('02.kolo výsledky  po kat'!$D89," ",'02.kolo výsledky  po kat'!$E89)</f>
        <v>Miriam Marušincova</v>
      </c>
      <c r="G89" s="5" t="str">
        <f>VLOOKUP(A89,'02.kolo prezentácia'!$A$2:$G$113,4,FALSE)</f>
        <v xml:space="preserve">GEKON sport </v>
      </c>
      <c r="H89" s="3">
        <f>VLOOKUP(A89,'02.kolo prezentácia'!$A$2:$G$113,5,FALSE)</f>
        <v>1973</v>
      </c>
      <c r="I89" s="55" t="str">
        <f>VLOOKUP(A89,'02.kolo prezentácia'!$A$2:$G$113,7,FALSE)</f>
        <v>Ženy B</v>
      </c>
      <c r="J89" s="56" t="str">
        <f>VLOOKUP('02.kolo výsledky  po kat'!$A89,'02.kolo stopky'!A:C,3,FALSE)</f>
        <v>00:42:46,03</v>
      </c>
      <c r="K89" s="56">
        <f t="shared" si="6"/>
        <v>4.1191985154363795E-3</v>
      </c>
      <c r="L89" s="56">
        <f t="shared" si="5"/>
        <v>1.0997569444444445E-2</v>
      </c>
      <c r="M89" s="28"/>
      <c r="N89" s="29"/>
      <c r="O89" s="29"/>
      <c r="P89" s="29"/>
      <c r="Q89" s="29"/>
      <c r="R89" s="29"/>
      <c r="S89" s="29"/>
      <c r="T89" s="29"/>
      <c r="U89" s="29"/>
      <c r="V89" s="29"/>
      <c r="W89" s="32">
        <f t="shared" si="3"/>
        <v>0</v>
      </c>
      <c r="Y89"/>
    </row>
    <row r="90" spans="1:25" hidden="1">
      <c r="A90" s="20">
        <v>49</v>
      </c>
      <c r="B90" s="43">
        <v>87</v>
      </c>
      <c r="C90" s="43">
        <v>12</v>
      </c>
      <c r="D90" s="6" t="str">
        <f>VLOOKUP(A90,'02.kolo prezentácia'!$A$2:$G$113,2,FALSE)</f>
        <v>Katarina</v>
      </c>
      <c r="E90" s="6" t="str">
        <f>VLOOKUP(A90,'02.kolo prezentácia'!$A$2:$G$113,3,FALSE)</f>
        <v>Bubenikova</v>
      </c>
      <c r="F90" s="5" t="str">
        <f>CONCATENATE('02.kolo výsledky  po kat'!$D90," ",'02.kolo výsledky  po kat'!$E90)</f>
        <v>Katarina Bubenikova</v>
      </c>
      <c r="G90" s="5" t="str">
        <f>VLOOKUP(A90,'02.kolo prezentácia'!$A$2:$G$113,4,FALSE)</f>
        <v>Champion Club Trencin</v>
      </c>
      <c r="H90" s="3">
        <f>VLOOKUP(A90,'02.kolo prezentácia'!$A$2:$G$113,5,FALSE)</f>
        <v>1979</v>
      </c>
      <c r="I90" s="55" t="str">
        <f>VLOOKUP(A90,'02.kolo prezentácia'!$A$2:$G$113,7,FALSE)</f>
        <v>Ženy B</v>
      </c>
      <c r="J90" s="56" t="str">
        <f>VLOOKUP('02.kolo výsledky  po kat'!$A90,'02.kolo stopky'!A:C,3,FALSE)</f>
        <v>00:42:49,16</v>
      </c>
      <c r="K90" s="56">
        <f t="shared" si="6"/>
        <v>4.124223044125957E-3</v>
      </c>
      <c r="L90" s="56">
        <f t="shared" si="5"/>
        <v>1.1033796296296298E-2</v>
      </c>
      <c r="M90" s="28"/>
      <c r="N90" s="29"/>
      <c r="O90" s="29"/>
      <c r="P90" s="29"/>
      <c r="Q90" s="29"/>
      <c r="R90" s="29"/>
      <c r="S90" s="29"/>
      <c r="T90" s="29"/>
      <c r="U90" s="29"/>
      <c r="V90" s="29"/>
      <c r="W90" s="32">
        <f t="shared" si="3"/>
        <v>0</v>
      </c>
      <c r="Y90"/>
    </row>
    <row r="91" spans="1:25" hidden="1">
      <c r="A91" s="20">
        <v>58</v>
      </c>
      <c r="B91" s="43">
        <v>88</v>
      </c>
      <c r="C91" s="43">
        <v>13</v>
      </c>
      <c r="D91" s="6" t="str">
        <f>VLOOKUP(A91,'02.kolo prezentácia'!$A$2:$G$113,2,FALSE)</f>
        <v>Milada</v>
      </c>
      <c r="E91" s="6" t="str">
        <f>VLOOKUP(A91,'02.kolo prezentácia'!$A$2:$G$113,3,FALSE)</f>
        <v>Doskočilová</v>
      </c>
      <c r="F91" s="5" t="str">
        <f>CONCATENATE('02.kolo výsledky  po kat'!$D91," ",'02.kolo výsledky  po kat'!$E91)</f>
        <v>Milada Doskočilová</v>
      </c>
      <c r="G91" s="5" t="str">
        <f>VLOOKUP(A91,'02.kolo prezentácia'!$A$2:$G$113,4,FALSE)</f>
        <v xml:space="preserve">GEKON sport </v>
      </c>
      <c r="H91" s="3">
        <f>VLOOKUP(A91,'02.kolo prezentácia'!$A$2:$G$113,5,FALSE)</f>
        <v>1968</v>
      </c>
      <c r="I91" s="55" t="str">
        <f>VLOOKUP(A91,'02.kolo prezentácia'!$A$2:$G$113,7,FALSE)</f>
        <v>Ženy B</v>
      </c>
      <c r="J91" s="56" t="str">
        <f>VLOOKUP('02.kolo výsledky  po kat'!$A91,'02.kolo stopky'!A:C,3,FALSE)</f>
        <v>00:42:53,28</v>
      </c>
      <c r="K91" s="56">
        <f t="shared" si="6"/>
        <v>4.130836800739713E-3</v>
      </c>
      <c r="L91" s="56">
        <f t="shared" si="5"/>
        <v>1.108148148148148E-2</v>
      </c>
      <c r="M91" s="31">
        <f t="shared" ref="M91:W91" si="7">K91-$Y$3</f>
        <v>-1.4571015051112138E-2</v>
      </c>
      <c r="N91" s="31">
        <f t="shared" si="7"/>
        <v>-7.6203703703703711E-3</v>
      </c>
      <c r="O91" s="31">
        <f t="shared" si="7"/>
        <v>-3.3272866902963993E-2</v>
      </c>
      <c r="P91" s="31">
        <f t="shared" si="7"/>
        <v>-2.6322222222222223E-2</v>
      </c>
      <c r="Q91" s="31">
        <f t="shared" si="7"/>
        <v>-5.1974718754815845E-2</v>
      </c>
      <c r="R91" s="31">
        <f t="shared" si="7"/>
        <v>-4.5024074074074077E-2</v>
      </c>
      <c r="S91" s="31">
        <f t="shared" si="7"/>
        <v>-7.0676570606667696E-2</v>
      </c>
      <c r="T91" s="31">
        <f t="shared" si="7"/>
        <v>-6.3725925925925936E-2</v>
      </c>
      <c r="U91" s="31">
        <f t="shared" si="7"/>
        <v>-8.9378422458519541E-2</v>
      </c>
      <c r="V91" s="31">
        <f t="shared" si="7"/>
        <v>-8.2427777777777794E-2</v>
      </c>
      <c r="W91" s="31">
        <f t="shared" si="7"/>
        <v>-0.1080802743103714</v>
      </c>
      <c r="Y91"/>
    </row>
    <row r="92" spans="1:25" hidden="1">
      <c r="A92" s="20">
        <v>76</v>
      </c>
      <c r="B92" s="43">
        <v>89</v>
      </c>
      <c r="C92" s="43">
        <v>21</v>
      </c>
      <c r="D92" s="6" t="str">
        <f>VLOOKUP(A92,'02.kolo prezentácia'!$A$2:$G$113,2,FALSE)</f>
        <v>Patrik</v>
      </c>
      <c r="E92" s="6" t="str">
        <f>VLOOKUP(A92,'02.kolo prezentácia'!$A$2:$G$113,3,FALSE)</f>
        <v>Beneš</v>
      </c>
      <c r="F92" s="5" t="str">
        <f>CONCATENATE('02.kolo výsledky  po kat'!$D92," ",'02.kolo výsledky  po kat'!$E92)</f>
        <v>Patrik Beneš</v>
      </c>
      <c r="G92" s="5" t="str">
        <f>VLOOKUP(A92,'02.kolo prezentácia'!$A$2:$G$113,4,FALSE)</f>
        <v>Champion Club</v>
      </c>
      <c r="H92" s="3">
        <f>VLOOKUP(A92,'02.kolo prezentácia'!$A$2:$G$113,5,FALSE)</f>
        <v>1971</v>
      </c>
      <c r="I92" s="55" t="str">
        <f>VLOOKUP(A92,'02.kolo prezentácia'!$A$2:$G$113,7,FALSE)</f>
        <v>Muži C</v>
      </c>
      <c r="J92" s="56" t="str">
        <f>VLOOKUP('02.kolo výsledky  po kat'!$A92,'02.kolo stopky'!A:C,3,FALSE)</f>
        <v>00:42:54,23</v>
      </c>
      <c r="K92" s="56">
        <f t="shared" si="6"/>
        <v>4.1323618174346323E-3</v>
      </c>
      <c r="L92" s="56">
        <f t="shared" ref="L92:L147" si="8">J92-$Y$3</f>
        <v>1.109247685185185E-2</v>
      </c>
      <c r="M92" s="28"/>
      <c r="N92" s="29"/>
      <c r="O92" s="29"/>
      <c r="P92" s="29"/>
      <c r="Q92" s="29"/>
      <c r="R92" s="29"/>
      <c r="S92" s="29"/>
      <c r="T92" s="29"/>
      <c r="U92" s="29"/>
      <c r="V92" s="29"/>
      <c r="W92" s="32">
        <f t="shared" si="3"/>
        <v>0</v>
      </c>
      <c r="X92" s="50"/>
      <c r="Y92"/>
    </row>
    <row r="93" spans="1:25" hidden="1">
      <c r="A93" s="20">
        <v>6</v>
      </c>
      <c r="B93" s="43">
        <v>90</v>
      </c>
      <c r="C93" s="43">
        <v>13</v>
      </c>
      <c r="D93" s="6" t="str">
        <f>VLOOKUP(A93,'02.kolo prezentácia'!$A$2:$G$113,2,FALSE)</f>
        <v>Drahoslav</v>
      </c>
      <c r="E93" s="6" t="str">
        <f>VLOOKUP(A93,'02.kolo prezentácia'!$A$2:$G$113,3,FALSE)</f>
        <v>Masarik</v>
      </c>
      <c r="F93" s="5" t="str">
        <f>CONCATENATE('02.kolo výsledky  po kat'!$D93," ",'02.kolo výsledky  po kat'!$E93)</f>
        <v>Drahoslav Masarik</v>
      </c>
      <c r="G93" s="5" t="str">
        <f>VLOOKUP(A93,'02.kolo prezentácia'!$A$2:$G$113,4,FALSE)</f>
        <v>Štvorlístok Trenčín</v>
      </c>
      <c r="H93" s="3">
        <f>VLOOKUP(A93,'02.kolo prezentácia'!$A$2:$G$113,5,FALSE)</f>
        <v>1967</v>
      </c>
      <c r="I93" s="55" t="str">
        <f>VLOOKUP(A93,'02.kolo prezentácia'!$A$2:$G$113,7,FALSE)</f>
        <v>Muži D</v>
      </c>
      <c r="J93" s="56" t="str">
        <f>VLOOKUP('02.kolo výsledky  po kat'!$A93,'02.kolo stopky'!A:C,3,FALSE)</f>
        <v>00:42:59,25</v>
      </c>
      <c r="K93" s="56">
        <f t="shared" si="6"/>
        <v>4.1404203267067343E-3</v>
      </c>
      <c r="L93" s="56">
        <f>J93-$Y$3</f>
        <v>1.1150578703703704E-2</v>
      </c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32">
        <f t="shared" si="3"/>
        <v>0</v>
      </c>
      <c r="Y93"/>
    </row>
    <row r="94" spans="1:25" hidden="1">
      <c r="A94" s="20">
        <v>80</v>
      </c>
      <c r="B94" s="43">
        <v>91</v>
      </c>
      <c r="C94" s="43">
        <v>14</v>
      </c>
      <c r="D94" s="6" t="str">
        <f>VLOOKUP(A94,'02.kolo prezentácia'!$A$2:$G$113,2,FALSE)</f>
        <v>Bohuslava</v>
      </c>
      <c r="E94" s="6" t="str">
        <f>VLOOKUP(A94,'02.kolo prezentácia'!$A$2:$G$113,3,FALSE)</f>
        <v>Kováčiková</v>
      </c>
      <c r="F94" s="5" t="str">
        <f>CONCATENATE('02.kolo výsledky  po kat'!$D94," ",'02.kolo výsledky  po kat'!$E94)</f>
        <v>Bohuslava Kováčiková</v>
      </c>
      <c r="G94" s="5" t="str">
        <f>VLOOKUP(A94,'02.kolo prezentácia'!$A$2:$G$113,4,FALSE)</f>
        <v>Dulov/BCG</v>
      </c>
      <c r="H94" s="3">
        <f>VLOOKUP(A94,'02.kolo prezentácia'!$A$2:$G$113,5,FALSE)</f>
        <v>1978</v>
      </c>
      <c r="I94" s="55" t="str">
        <f>VLOOKUP(A94,'02.kolo prezentácia'!$A$2:$G$113,7,FALSE)</f>
        <v>Ženy B</v>
      </c>
      <c r="J94" s="56" t="str">
        <f>VLOOKUP('02.kolo výsledky  po kat'!$A94,'02.kolo stopky'!A:C,3,FALSE)</f>
        <v>00:43:15,25</v>
      </c>
      <c r="K94" s="56">
        <f t="shared" si="6"/>
        <v>4.1661048184106434E-3</v>
      </c>
      <c r="L94" s="56">
        <f>J94-$Y$3</f>
        <v>1.1335763888888888E-2</v>
      </c>
      <c r="M94" s="28"/>
      <c r="N94" s="29"/>
      <c r="O94" s="29"/>
      <c r="P94" s="29"/>
      <c r="Q94" s="29"/>
      <c r="R94" s="29"/>
      <c r="S94" s="29"/>
      <c r="T94" s="29"/>
      <c r="U94" s="29"/>
      <c r="V94" s="29"/>
      <c r="W94" s="32">
        <f t="shared" si="3"/>
        <v>0</v>
      </c>
      <c r="Y94"/>
    </row>
    <row r="95" spans="1:25" hidden="1">
      <c r="A95" s="20">
        <v>79</v>
      </c>
      <c r="B95" s="43">
        <v>92</v>
      </c>
      <c r="C95" s="43">
        <v>15</v>
      </c>
      <c r="D95" s="6" t="str">
        <f>VLOOKUP(A95,'02.kolo prezentácia'!$A$2:$G$113,2,FALSE)</f>
        <v>Šárka</v>
      </c>
      <c r="E95" s="6" t="str">
        <f>VLOOKUP(A95,'02.kolo prezentácia'!$A$2:$G$113,3,FALSE)</f>
        <v>Faturíková</v>
      </c>
      <c r="F95" s="5" t="str">
        <f>CONCATENATE('02.kolo výsledky  po kat'!$D95," ",'02.kolo výsledky  po kat'!$E95)</f>
        <v>Šárka Faturíková</v>
      </c>
      <c r="G95" s="5" t="str">
        <f>VLOOKUP(A95,'02.kolo prezentácia'!$A$2:$G$113,4,FALSE)</f>
        <v>Dulov/BCG</v>
      </c>
      <c r="H95" s="3">
        <f>VLOOKUP(A95,'02.kolo prezentácia'!$A$2:$G$113,5,FALSE)</f>
        <v>1981</v>
      </c>
      <c r="I95" s="55" t="str">
        <f>VLOOKUP(A95,'02.kolo prezentácia'!$A$2:$G$113,7,FALSE)</f>
        <v>Ženy B</v>
      </c>
      <c r="J95" s="56" t="str">
        <f>VLOOKUP('02.kolo výsledky  po kat'!$A95,'02.kolo stopky'!A:C,3,FALSE)</f>
        <v>00:43:54,94</v>
      </c>
      <c r="K95" s="56">
        <f t="shared" si="6"/>
        <v>4.2298184106436525E-3</v>
      </c>
      <c r="L95" s="56">
        <f t="shared" si="8"/>
        <v>1.1795138888888886E-2</v>
      </c>
      <c r="M95" s="28"/>
      <c r="N95" s="29"/>
      <c r="O95" s="29"/>
      <c r="P95" s="29"/>
      <c r="Q95" s="29"/>
      <c r="R95" s="29"/>
      <c r="S95" s="29"/>
      <c r="T95" s="29"/>
      <c r="U95" s="29"/>
      <c r="V95" s="29"/>
      <c r="W95" s="32">
        <f t="shared" si="3"/>
        <v>0</v>
      </c>
      <c r="Y95"/>
    </row>
    <row r="96" spans="1:25" hidden="1">
      <c r="A96" s="20">
        <v>101</v>
      </c>
      <c r="B96" s="43">
        <v>93</v>
      </c>
      <c r="C96" s="43">
        <v>22</v>
      </c>
      <c r="D96" s="6" t="str">
        <f>VLOOKUP(A96,'02.kolo prezentácia'!$A$2:$G$113,2,FALSE)</f>
        <v>Milan</v>
      </c>
      <c r="E96" s="6" t="str">
        <f>VLOOKUP(A96,'02.kolo prezentácia'!$A$2:$G$113,3,FALSE)</f>
        <v>Hertl</v>
      </c>
      <c r="F96" s="5" t="str">
        <f>CONCATENATE('02.kolo výsledky  po kat'!$D96," ",'02.kolo výsledky  po kat'!$E96)</f>
        <v>Milan Hertl</v>
      </c>
      <c r="G96" s="5" t="str">
        <f>VLOOKUP(A96,'02.kolo prezentácia'!$A$2:$G$113,4,FALSE)</f>
        <v>Svinná</v>
      </c>
      <c r="H96" s="3">
        <f>VLOOKUP(A96,'02.kolo prezentácia'!$A$2:$G$113,5,FALSE)</f>
        <v>1974</v>
      </c>
      <c r="I96" s="55" t="str">
        <f>VLOOKUP(A96,'02.kolo prezentácia'!$A$2:$G$113,7,FALSE)</f>
        <v>Muži C</v>
      </c>
      <c r="J96" s="56" t="str">
        <f>VLOOKUP('02.kolo výsledky  po kat'!$A96,'02.kolo stopky'!A:C,3,FALSE)</f>
        <v>00:43:56,03</v>
      </c>
      <c r="K96" s="56">
        <f t="shared" si="6"/>
        <v>4.2315681666409821E-3</v>
      </c>
      <c r="L96" s="56">
        <f t="shared" si="8"/>
        <v>1.1807754629629626E-2</v>
      </c>
      <c r="M96" s="28"/>
      <c r="N96" s="29"/>
      <c r="O96" s="29"/>
      <c r="P96" s="29"/>
      <c r="Q96" s="29"/>
      <c r="R96" s="29"/>
      <c r="S96" s="29"/>
      <c r="T96" s="29"/>
      <c r="U96" s="29"/>
      <c r="V96" s="29"/>
      <c r="W96" s="32">
        <f t="shared" si="3"/>
        <v>0</v>
      </c>
      <c r="Y96"/>
    </row>
    <row r="97" spans="1:25" hidden="1">
      <c r="A97" s="20">
        <v>31</v>
      </c>
      <c r="B97" s="43">
        <v>94</v>
      </c>
      <c r="C97" s="43">
        <v>8</v>
      </c>
      <c r="D97" s="6" t="str">
        <f>VLOOKUP(A97,'02.kolo prezentácia'!$A$2:$G$113,2,FALSE)</f>
        <v>Dušan</v>
      </c>
      <c r="E97" s="6" t="str">
        <f>VLOOKUP(A97,'02.kolo prezentácia'!$A$2:$G$113,3,FALSE)</f>
        <v>Kašička</v>
      </c>
      <c r="F97" s="5" t="str">
        <f>CONCATENATE('02.kolo výsledky  po kat'!$D97," ",'02.kolo výsledky  po kat'!$E97)</f>
        <v>Dušan Kašička</v>
      </c>
      <c r="G97" s="5" t="str">
        <f>VLOOKUP(A97,'02.kolo prezentácia'!$A$2:$G$113,4,FALSE)</f>
        <v>Letisko Trenčín</v>
      </c>
      <c r="H97" s="3">
        <f>VLOOKUP(A97,'02.kolo prezentácia'!$A$2:$G$113,5,FALSE)</f>
        <v>1942</v>
      </c>
      <c r="I97" s="55" t="str">
        <f>VLOOKUP(A97,'02.kolo prezentácia'!$A$2:$G$113,7,FALSE)</f>
        <v>Muži E</v>
      </c>
      <c r="J97" s="56" t="str">
        <f>VLOOKUP('02.kolo výsledky  po kat'!$A97,'02.kolo stopky'!A:C,3,FALSE)</f>
        <v>00:44:02,58</v>
      </c>
      <c r="K97" s="56">
        <f t="shared" si="6"/>
        <v>4.24208275543227E-3</v>
      </c>
      <c r="L97" s="56">
        <f t="shared" si="8"/>
        <v>1.1883564814814816E-2</v>
      </c>
      <c r="M97" s="28"/>
      <c r="N97" s="29"/>
      <c r="O97" s="29"/>
      <c r="P97" s="29"/>
      <c r="Q97" s="29"/>
      <c r="R97" s="29"/>
      <c r="S97" s="29"/>
      <c r="T97" s="29"/>
      <c r="U97" s="29"/>
      <c r="V97" s="29"/>
      <c r="W97" s="32">
        <f t="shared" si="3"/>
        <v>0</v>
      </c>
      <c r="Y97"/>
    </row>
    <row r="98" spans="1:25" hidden="1">
      <c r="A98" s="20">
        <v>14</v>
      </c>
      <c r="B98" s="43">
        <v>95</v>
      </c>
      <c r="C98" s="43">
        <v>16</v>
      </c>
      <c r="D98" s="6" t="str">
        <f>VLOOKUP(A98,'02.kolo prezentácia'!$A$2:$G$113,2,FALSE)</f>
        <v>Katarina</v>
      </c>
      <c r="E98" s="6" t="str">
        <f>VLOOKUP(A98,'02.kolo prezentácia'!$A$2:$G$113,3,FALSE)</f>
        <v>Kolínková</v>
      </c>
      <c r="F98" s="5" t="str">
        <f>CONCATENATE('02.kolo výsledky  po kat'!$D98," ",'02.kolo výsledky  po kat'!$E98)</f>
        <v>Katarina Kolínková</v>
      </c>
      <c r="G98" s="5" t="str">
        <f>VLOOKUP(A98,'02.kolo prezentácia'!$A$2:$G$113,4,FALSE)</f>
        <v>ĎurikamTeam</v>
      </c>
      <c r="H98" s="3">
        <f>VLOOKUP(A98,'02.kolo prezentácia'!$A$2:$G$113,5,FALSE)</f>
        <v>1977</v>
      </c>
      <c r="I98" s="55" t="str">
        <f>VLOOKUP(A98,'02.kolo prezentácia'!$A$2:$G$113,7,FALSE)</f>
        <v>Ženy B</v>
      </c>
      <c r="J98" s="56" t="str">
        <f>VLOOKUP('02.kolo výsledky  po kat'!$A98,'02.kolo stopky'!A:C,3,FALSE)</f>
        <v>00:45:12,29</v>
      </c>
      <c r="K98" s="56">
        <f t="shared" si="6"/>
        <v>4.3539868752247397E-3</v>
      </c>
      <c r="L98" s="56">
        <f t="shared" si="8"/>
        <v>1.2690393518518521E-2</v>
      </c>
      <c r="M98" s="28"/>
      <c r="N98" s="29"/>
      <c r="O98" s="29"/>
      <c r="P98" s="29"/>
      <c r="Q98" s="29"/>
      <c r="R98" s="29"/>
      <c r="S98" s="29"/>
      <c r="T98" s="29"/>
      <c r="U98" s="29"/>
      <c r="V98" s="29"/>
      <c r="W98" s="32">
        <f t="shared" si="3"/>
        <v>0</v>
      </c>
      <c r="Y98"/>
    </row>
    <row r="99" spans="1:25" hidden="1">
      <c r="A99" s="20">
        <v>55</v>
      </c>
      <c r="B99" s="43">
        <v>96</v>
      </c>
      <c r="C99" s="43">
        <v>6</v>
      </c>
      <c r="D99" s="6" t="str">
        <f>VLOOKUP(A99,'02.kolo prezentácia'!$A$2:$G$113,2,FALSE)</f>
        <v>Lucia</v>
      </c>
      <c r="E99" s="6" t="str">
        <f>VLOOKUP(A99,'02.kolo prezentácia'!$A$2:$G$113,3,FALSE)</f>
        <v>Šírová</v>
      </c>
      <c r="F99" s="5" t="str">
        <f>CONCATENATE('02.kolo výsledky  po kat'!$D99," ",'02.kolo výsledky  po kat'!$E99)</f>
        <v>Lucia Šírová</v>
      </c>
      <c r="G99" s="5" t="str">
        <f>VLOOKUP(A99,'02.kolo prezentácia'!$A$2:$G$113,4,FALSE)</f>
        <v>Trenčianska Teplá</v>
      </c>
      <c r="H99" s="3">
        <f>VLOOKUP(A99,'02.kolo prezentácia'!$A$2:$G$113,5,FALSE)</f>
        <v>2002</v>
      </c>
      <c r="I99" s="55" t="str">
        <f>VLOOKUP(A99,'02.kolo prezentácia'!$A$2:$G$113,7,FALSE)</f>
        <v>Ženy A</v>
      </c>
      <c r="J99" s="56" t="str">
        <f>VLOOKUP('02.kolo výsledky  po kat'!$A99,'02.kolo stopky'!A:C,3,FALSE)</f>
        <v>00:45:12,72</v>
      </c>
      <c r="K99" s="56">
        <f t="shared" si="6"/>
        <v>4.3546771459392819E-3</v>
      </c>
      <c r="L99" s="56">
        <f t="shared" si="8"/>
        <v>1.2695370370370371E-2</v>
      </c>
      <c r="M99" s="28"/>
      <c r="N99" s="29"/>
      <c r="O99" s="29"/>
      <c r="P99" s="29"/>
      <c r="Q99" s="29"/>
      <c r="R99" s="29"/>
      <c r="S99" s="29"/>
      <c r="T99" s="29"/>
      <c r="U99" s="29"/>
      <c r="V99" s="29"/>
      <c r="W99" s="32">
        <f t="shared" si="3"/>
        <v>0</v>
      </c>
      <c r="Y99"/>
    </row>
    <row r="100" spans="1:25" hidden="1">
      <c r="A100" s="20">
        <v>48</v>
      </c>
      <c r="B100" s="43">
        <v>97</v>
      </c>
      <c r="C100" s="43">
        <v>17</v>
      </c>
      <c r="D100" s="6" t="str">
        <f>VLOOKUP(A100,'02.kolo prezentácia'!$A$2:$G$113,2,FALSE)</f>
        <v>Daniela</v>
      </c>
      <c r="E100" s="6" t="str">
        <f>VLOOKUP(A100,'02.kolo prezentácia'!$A$2:$G$113,3,FALSE)</f>
        <v>Lukačková</v>
      </c>
      <c r="F100" s="5" t="str">
        <f>CONCATENATE('02.kolo výsledky  po kat'!$D100," ",'02.kolo výsledky  po kat'!$E100)</f>
        <v>Daniela Lukačková</v>
      </c>
      <c r="G100" s="5" t="str">
        <f>VLOOKUP(A100,'02.kolo prezentácia'!$A$2:$G$113,4,FALSE)</f>
        <v>TULÁK</v>
      </c>
      <c r="H100" s="3">
        <f>VLOOKUP(A100,'02.kolo prezentácia'!$A$2:$G$113,5,FALSE)</f>
        <v>1970</v>
      </c>
      <c r="I100" s="55" t="str">
        <f>VLOOKUP(A100,'02.kolo prezentácia'!$A$2:$G$113,7,FALSE)</f>
        <v>Ženy B</v>
      </c>
      <c r="J100" s="56" t="str">
        <f>VLOOKUP('02.kolo výsledky  po kat'!$A100,'02.kolo stopky'!A:C,3,FALSE)</f>
        <v>00:45:14,29</v>
      </c>
      <c r="K100" s="56">
        <f t="shared" si="6"/>
        <v>4.3571974366877269E-3</v>
      </c>
      <c r="L100" s="56">
        <f t="shared" si="8"/>
        <v>1.2713541666666661E-2</v>
      </c>
      <c r="M100" s="28"/>
      <c r="N100" s="29"/>
      <c r="O100" s="29"/>
      <c r="P100" s="29"/>
      <c r="Q100" s="29"/>
      <c r="R100" s="29"/>
      <c r="S100" s="29"/>
      <c r="T100" s="29"/>
      <c r="U100" s="29"/>
      <c r="V100" s="29"/>
      <c r="W100" s="32">
        <f t="shared" si="3"/>
        <v>0</v>
      </c>
      <c r="Y100"/>
    </row>
    <row r="101" spans="1:25" hidden="1">
      <c r="A101" s="20">
        <v>125</v>
      </c>
      <c r="B101" s="43">
        <v>98</v>
      </c>
      <c r="C101" s="43">
        <v>9</v>
      </c>
      <c r="D101" s="6" t="str">
        <f>VLOOKUP(A101,'02.kolo prezentácia'!$A$2:$G$113,2,FALSE)</f>
        <v>Jozef</v>
      </c>
      <c r="E101" s="6" t="str">
        <f>VLOOKUP(A101,'02.kolo prezentácia'!$A$2:$G$113,3,FALSE)</f>
        <v>Hlávka</v>
      </c>
      <c r="F101" s="5" t="str">
        <f>CONCATENATE('02.kolo výsledky  po kat'!$D101," ",'02.kolo výsledky  po kat'!$E101)</f>
        <v>Jozef Hlávka</v>
      </c>
      <c r="G101" s="5" t="str">
        <f>VLOOKUP(A101,'02.kolo prezentácia'!$A$2:$G$113,4,FALSE)</f>
        <v>Ilava</v>
      </c>
      <c r="H101" s="3">
        <f>VLOOKUP(A101,'02.kolo prezentácia'!$A$2:$G$113,5,FALSE)</f>
        <v>1951</v>
      </c>
      <c r="I101" s="55" t="str">
        <f>VLOOKUP(A101,'02.kolo prezentácia'!$A$2:$G$113,7,FALSE)</f>
        <v>Muži E</v>
      </c>
      <c r="J101" s="56" t="str">
        <f>VLOOKUP('02.kolo výsledky  po kat'!$A101,'02.kolo stopky'!A:C,3,FALSE)</f>
        <v>00:46:03,99</v>
      </c>
      <c r="K101" s="56">
        <f t="shared" si="6"/>
        <v>4.4369798890429961E-3</v>
      </c>
      <c r="L101" s="56">
        <f t="shared" si="8"/>
        <v>1.328877314814815E-2</v>
      </c>
      <c r="M101" s="28"/>
      <c r="N101" s="29"/>
      <c r="O101" s="29"/>
      <c r="P101" s="29"/>
      <c r="Q101" s="29"/>
      <c r="R101" s="29"/>
      <c r="S101" s="29"/>
      <c r="T101" s="29"/>
      <c r="U101" s="29"/>
      <c r="V101" s="29"/>
      <c r="W101" s="32">
        <f t="shared" si="3"/>
        <v>0</v>
      </c>
      <c r="Y101"/>
    </row>
    <row r="102" spans="1:25" hidden="1">
      <c r="A102" s="20">
        <v>123</v>
      </c>
      <c r="B102" s="43">
        <v>99</v>
      </c>
      <c r="C102" s="43">
        <v>18</v>
      </c>
      <c r="D102" s="6" t="str">
        <f>VLOOKUP(A102,'02.kolo prezentácia'!$A$2:$G$113,2,FALSE)</f>
        <v>Zuzana</v>
      </c>
      <c r="E102" s="6" t="str">
        <f>VLOOKUP(A102,'02.kolo prezentácia'!$A$2:$G$113,3,FALSE)</f>
        <v>Horná</v>
      </c>
      <c r="F102" s="5" t="str">
        <f>CONCATENATE('02.kolo výsledky  po kat'!$D102," ",'02.kolo výsledky  po kat'!$E102)</f>
        <v>Zuzana Horná</v>
      </c>
      <c r="G102" s="5" t="str">
        <f>VLOOKUP(A102,'02.kolo prezentácia'!$A$2:$G$113,4,FALSE)</f>
        <v>Trenčín</v>
      </c>
      <c r="H102" s="3">
        <f>VLOOKUP(A102,'02.kolo prezentácia'!$A$2:$G$113,5,FALSE)</f>
        <v>1976</v>
      </c>
      <c r="I102" s="55" t="str">
        <f>VLOOKUP(A102,'02.kolo prezentácia'!$A$2:$G$113,7,FALSE)</f>
        <v>Ženy B</v>
      </c>
      <c r="J102" s="56" t="str">
        <f>VLOOKUP('02.kolo výsledky  po kat'!$A102,'02.kolo stopky'!A:C,3,FALSE)</f>
        <v>00:47:37,91</v>
      </c>
      <c r="K102" s="56">
        <f t="shared" si="6"/>
        <v>4.587747855344943E-3</v>
      </c>
      <c r="L102" s="56">
        <f t="shared" si="8"/>
        <v>1.4375810185185189E-2</v>
      </c>
      <c r="M102" s="28"/>
      <c r="N102" s="29"/>
      <c r="O102" s="29"/>
      <c r="P102" s="29"/>
      <c r="Q102" s="29"/>
      <c r="R102" s="29"/>
      <c r="S102" s="29"/>
      <c r="T102" s="29"/>
      <c r="U102" s="29"/>
      <c r="V102" s="29"/>
      <c r="W102" s="32">
        <f t="shared" si="3"/>
        <v>0</v>
      </c>
      <c r="Y102"/>
    </row>
    <row r="103" spans="1:25" hidden="1">
      <c r="A103" s="20">
        <v>129</v>
      </c>
      <c r="B103" s="43">
        <v>100</v>
      </c>
      <c r="C103" s="43">
        <v>7</v>
      </c>
      <c r="D103" s="6" t="str">
        <f>VLOOKUP(A103,'02.kolo prezentácia'!$A$2:$G$113,2,FALSE)</f>
        <v>Patricia</v>
      </c>
      <c r="E103" s="6" t="str">
        <f>VLOOKUP(A103,'02.kolo prezentácia'!$A$2:$G$113,3,FALSE)</f>
        <v>Pavlikova</v>
      </c>
      <c r="F103" s="5" t="str">
        <f>CONCATENATE('02.kolo výsledky  po kat'!$D103," ",'02.kolo výsledky  po kat'!$E103)</f>
        <v>Patricia Pavlikova</v>
      </c>
      <c r="G103" s="5" t="str">
        <f>VLOOKUP(A103,'02.kolo prezentácia'!$A$2:$G$113,4,FALSE)</f>
        <v>Trencin</v>
      </c>
      <c r="H103" s="3">
        <f>VLOOKUP(A103,'02.kolo prezentácia'!$A$2:$G$113,5,FALSE)</f>
        <v>1987</v>
      </c>
      <c r="I103" s="55" t="str">
        <f>VLOOKUP(A103,'02.kolo prezentácia'!$A$2:$G$113,7,FALSE)</f>
        <v>Ženy A</v>
      </c>
      <c r="J103" s="56" t="str">
        <f>VLOOKUP('02.kolo výsledky  po kat'!$A103,'02.kolo stopky'!A:C,3,FALSE)</f>
        <v>00:47:54,49</v>
      </c>
      <c r="K103" s="56">
        <f t="shared" si="6"/>
        <v>4.6143634098731188E-3</v>
      </c>
      <c r="L103" s="56">
        <f t="shared" si="8"/>
        <v>1.4567708333333332E-2</v>
      </c>
      <c r="M103" s="28"/>
      <c r="N103" s="29"/>
      <c r="O103" s="29"/>
      <c r="P103" s="29"/>
      <c r="Q103" s="29"/>
      <c r="R103" s="29"/>
      <c r="S103" s="29"/>
      <c r="T103" s="29"/>
      <c r="U103" s="29"/>
      <c r="V103" s="29"/>
      <c r="W103" s="32">
        <f t="shared" si="3"/>
        <v>0</v>
      </c>
      <c r="Y103"/>
    </row>
    <row r="104" spans="1:25" hidden="1">
      <c r="A104" s="20">
        <v>134</v>
      </c>
      <c r="B104" s="43">
        <v>101</v>
      </c>
      <c r="C104" s="43">
        <v>26</v>
      </c>
      <c r="D104" s="6" t="str">
        <f>VLOOKUP(A104,'02.kolo prezentácia'!$A$2:$G$113,2,FALSE)</f>
        <v>Igor</v>
      </c>
      <c r="E104" s="6" t="str">
        <f>VLOOKUP(A104,'02.kolo prezentácia'!$A$2:$G$113,3,FALSE)</f>
        <v>Baďura</v>
      </c>
      <c r="F104" s="5" t="str">
        <f>CONCATENATE('02.kolo výsledky  po kat'!$D104," ",'02.kolo výsledky  po kat'!$E104)</f>
        <v>Igor Baďura</v>
      </c>
      <c r="G104" s="5" t="str">
        <f>VLOOKUP(A104,'02.kolo prezentácia'!$A$2:$G$113,4,FALSE)</f>
        <v>Trenčín</v>
      </c>
      <c r="H104" s="3">
        <f>VLOOKUP(A104,'02.kolo prezentácia'!$A$2:$G$113,5,FALSE)</f>
        <v>1984</v>
      </c>
      <c r="I104" s="55" t="str">
        <f>VLOOKUP(A104,'02.kolo prezentácia'!$A$2:$G$113,7,FALSE)</f>
        <v>Muži B</v>
      </c>
      <c r="J104" s="56" t="str">
        <f>VLOOKUP('02.kolo výsledky  po kat'!$A104,'02.kolo stopky'!A:C,3,FALSE)</f>
        <v>00:48:20,25</v>
      </c>
      <c r="K104" s="56">
        <f t="shared" si="6"/>
        <v>4.6557154415164115E-3</v>
      </c>
      <c r="L104" s="56">
        <f t="shared" si="8"/>
        <v>1.4865856481481476E-2</v>
      </c>
      <c r="M104" s="28"/>
      <c r="N104" s="29"/>
      <c r="O104" s="29"/>
      <c r="P104" s="29"/>
      <c r="Q104" s="29"/>
      <c r="R104" s="29"/>
      <c r="S104" s="29"/>
      <c r="T104" s="29"/>
      <c r="U104" s="29"/>
      <c r="V104" s="29"/>
      <c r="W104" s="32">
        <f t="shared" si="3"/>
        <v>0</v>
      </c>
      <c r="Y104"/>
    </row>
    <row r="105" spans="1:25" hidden="1">
      <c r="A105" s="20">
        <v>121</v>
      </c>
      <c r="B105" s="43">
        <v>102</v>
      </c>
      <c r="C105" s="43">
        <v>8</v>
      </c>
      <c r="D105" s="6" t="str">
        <f>VLOOKUP(A105,'02.kolo prezentácia'!$A$2:$G$113,2,FALSE)</f>
        <v>Simona</v>
      </c>
      <c r="E105" s="6" t="str">
        <f>VLOOKUP(A105,'02.kolo prezentácia'!$A$2:$G$113,3,FALSE)</f>
        <v>Zacharová</v>
      </c>
      <c r="F105" s="5" t="str">
        <f>CONCATENATE('02.kolo výsledky  po kat'!$D105," ",'02.kolo výsledky  po kat'!$E105)</f>
        <v>Simona Zacharová</v>
      </c>
      <c r="G105" s="5" t="str">
        <f>VLOOKUP(A105,'02.kolo prezentácia'!$A$2:$G$113,4,FALSE)</f>
        <v>Trenčianska Teplá</v>
      </c>
      <c r="H105" s="3">
        <f>VLOOKUP(A105,'02.kolo prezentácia'!$A$2:$G$113,5,FALSE)</f>
        <v>1990</v>
      </c>
      <c r="I105" s="55" t="str">
        <f>VLOOKUP(A105,'02.kolo prezentácia'!$A$2:$G$113,7,FALSE)</f>
        <v>Ženy A</v>
      </c>
      <c r="J105" s="56" t="str">
        <f>VLOOKUP('02.kolo výsledky  po kat'!$A105,'02.kolo stopky'!A:C,3,FALSE)</f>
        <v>00:48:20,44</v>
      </c>
      <c r="K105" s="56">
        <f t="shared" si="6"/>
        <v>4.6560204448553959E-3</v>
      </c>
      <c r="L105" s="56">
        <f t="shared" si="8"/>
        <v>1.4868055555555551E-2</v>
      </c>
      <c r="M105" s="28"/>
      <c r="N105" s="29"/>
      <c r="O105" s="29"/>
      <c r="P105" s="29"/>
      <c r="Q105" s="29"/>
      <c r="R105" s="29"/>
      <c r="S105" s="29"/>
      <c r="T105" s="29"/>
      <c r="U105" s="29"/>
      <c r="V105" s="29"/>
      <c r="W105" s="32">
        <f t="shared" si="3"/>
        <v>0</v>
      </c>
      <c r="Y105"/>
    </row>
    <row r="106" spans="1:25" hidden="1">
      <c r="A106" s="20">
        <v>33</v>
      </c>
      <c r="B106" s="43">
        <v>103</v>
      </c>
      <c r="C106" s="43">
        <v>19</v>
      </c>
      <c r="D106" s="6" t="str">
        <f>VLOOKUP(A106,'02.kolo prezentácia'!$A$2:$G$113,2,FALSE)</f>
        <v>Martina</v>
      </c>
      <c r="E106" s="6" t="str">
        <f>VLOOKUP(A106,'02.kolo prezentácia'!$A$2:$G$113,3,FALSE)</f>
        <v>Miškechová</v>
      </c>
      <c r="F106" s="5" t="str">
        <f>CONCATENATE('02.kolo výsledky  po kat'!$D106," ",'02.kolo výsledky  po kat'!$E106)</f>
        <v>Martina Miškechová</v>
      </c>
      <c r="G106" s="5" t="str">
        <f>VLOOKUP(A106,'02.kolo prezentácia'!$A$2:$G$113,4,FALSE)</f>
        <v>Selec</v>
      </c>
      <c r="H106" s="3">
        <f>VLOOKUP(A106,'02.kolo prezentácia'!$A$2:$G$113,5,FALSE)</f>
        <v>1977</v>
      </c>
      <c r="I106" s="55" t="str">
        <f>VLOOKUP(A106,'02.kolo prezentácia'!$A$2:$G$113,7,FALSE)</f>
        <v>Ženy B</v>
      </c>
      <c r="J106" s="56" t="str">
        <f>VLOOKUP('02.kolo výsledky  po kat'!$A106,'02.kolo stopky'!A:C,3,FALSE)</f>
        <v>00:48:55,76</v>
      </c>
      <c r="K106" s="56">
        <f t="shared" si="6"/>
        <v>4.7127189602917752E-3</v>
      </c>
      <c r="L106" s="56">
        <f t="shared" si="8"/>
        <v>1.5276851851851847E-2</v>
      </c>
      <c r="M106" s="28"/>
      <c r="N106" s="29"/>
      <c r="O106" s="29"/>
      <c r="P106" s="29"/>
      <c r="Q106" s="29"/>
      <c r="R106" s="29"/>
      <c r="S106" s="29"/>
      <c r="T106" s="29"/>
      <c r="U106" s="29"/>
      <c r="V106" s="29"/>
      <c r="W106" s="32">
        <f t="shared" si="3"/>
        <v>0</v>
      </c>
      <c r="Y106"/>
    </row>
    <row r="107" spans="1:25" hidden="1">
      <c r="A107" s="20">
        <v>73</v>
      </c>
      <c r="B107" s="43">
        <v>104</v>
      </c>
      <c r="C107" s="43">
        <v>20</v>
      </c>
      <c r="D107" s="6" t="str">
        <f>VLOOKUP(A107,'02.kolo prezentácia'!$A$2:$G$113,2,FALSE)</f>
        <v>Eva</v>
      </c>
      <c r="E107" s="6" t="str">
        <f>VLOOKUP(A107,'02.kolo prezentácia'!$A$2:$G$113,3,FALSE)</f>
        <v>Gavendová</v>
      </c>
      <c r="F107" s="5" t="str">
        <f>CONCATENATE('02.kolo výsledky  po kat'!$D107," ",'02.kolo výsledky  po kat'!$E107)</f>
        <v>Eva Gavendová</v>
      </c>
      <c r="G107" s="5" t="str">
        <f>VLOOKUP(A107,'02.kolo prezentácia'!$A$2:$G$113,4,FALSE)</f>
        <v>Trenčín</v>
      </c>
      <c r="H107" s="3">
        <f>VLOOKUP(A107,'02.kolo prezentácia'!$A$2:$G$113,5,FALSE)</f>
        <v>1963</v>
      </c>
      <c r="I107" s="55" t="str">
        <f>VLOOKUP(A107,'02.kolo prezentácia'!$A$2:$G$113,7,FALSE)</f>
        <v>Ženy B</v>
      </c>
      <c r="J107" s="56" t="str">
        <f>VLOOKUP('02.kolo výsledky  po kat'!$A107,'02.kolo stopky'!A:C,3,FALSE)</f>
        <v>00:49:09,03</v>
      </c>
      <c r="K107" s="56">
        <f t="shared" si="6"/>
        <v>4.734021035598706E-3</v>
      </c>
      <c r="L107" s="56">
        <f t="shared" si="8"/>
        <v>1.5430439814814817E-2</v>
      </c>
      <c r="M107" s="28"/>
      <c r="N107" s="29"/>
      <c r="O107" s="29"/>
      <c r="P107" s="29"/>
      <c r="Q107" s="29"/>
      <c r="R107" s="29"/>
      <c r="S107" s="29"/>
      <c r="T107" s="29"/>
      <c r="U107" s="29"/>
      <c r="V107" s="29"/>
      <c r="W107" s="32">
        <f t="shared" si="3"/>
        <v>0</v>
      </c>
      <c r="Y107"/>
    </row>
    <row r="108" spans="1:25" hidden="1">
      <c r="A108" s="20">
        <v>119</v>
      </c>
      <c r="B108" s="43">
        <v>105</v>
      </c>
      <c r="C108" s="43">
        <v>9</v>
      </c>
      <c r="D108" s="6" t="str">
        <f>VLOOKUP(A108,'02.kolo prezentácia'!$A$2:$G$113,2,FALSE)</f>
        <v>Karolína</v>
      </c>
      <c r="E108" s="6" t="str">
        <f>VLOOKUP(A108,'02.kolo prezentácia'!$A$2:$G$113,3,FALSE)</f>
        <v>Lengyelová</v>
      </c>
      <c r="F108" s="5" t="str">
        <f>CONCATENATE('02.kolo výsledky  po kat'!$D108," ",'02.kolo výsledky  po kat'!$E108)</f>
        <v>Karolína Lengyelová</v>
      </c>
      <c r="G108" s="5" t="str">
        <f>VLOOKUP(A108,'02.kolo prezentácia'!$A$2:$G$113,4,FALSE)</f>
        <v>Trenčianska Teplá</v>
      </c>
      <c r="H108" s="3">
        <f>VLOOKUP(A108,'02.kolo prezentácia'!$A$2:$G$113,5,FALSE)</f>
        <v>1993</v>
      </c>
      <c r="I108" s="55" t="str">
        <f>VLOOKUP(A108,'02.kolo prezentácia'!$A$2:$G$113,7,FALSE)</f>
        <v>Ženy A</v>
      </c>
      <c r="J108" s="56" t="str">
        <f>VLOOKUP('02.kolo výsledky  po kat'!$A108,'02.kolo stopky'!A:C,3,FALSE)</f>
        <v>00:49:09,32</v>
      </c>
      <c r="K108" s="56">
        <f t="shared" si="6"/>
        <v>4.734486567010838E-3</v>
      </c>
      <c r="L108" s="56">
        <f t="shared" si="8"/>
        <v>1.5433796296296293E-2</v>
      </c>
      <c r="M108" s="28"/>
      <c r="N108" s="29"/>
      <c r="O108" s="29"/>
      <c r="P108" s="29"/>
      <c r="Q108" s="29"/>
      <c r="R108" s="29"/>
      <c r="S108" s="29"/>
      <c r="T108" s="29"/>
      <c r="U108" s="29"/>
      <c r="V108" s="29"/>
      <c r="W108" s="32">
        <f t="shared" si="3"/>
        <v>0</v>
      </c>
      <c r="Y108"/>
    </row>
    <row r="109" spans="1:25" hidden="1">
      <c r="A109" s="20">
        <v>133</v>
      </c>
      <c r="B109" s="43">
        <v>106</v>
      </c>
      <c r="C109" s="43">
        <v>10</v>
      </c>
      <c r="D109" s="6" t="str">
        <f>VLOOKUP(A109,'02.kolo prezentácia'!$A$2:$G$113,2,FALSE)</f>
        <v>Klaudia</v>
      </c>
      <c r="E109" s="6" t="str">
        <f>VLOOKUP(A109,'02.kolo prezentácia'!$A$2:$G$113,3,FALSE)</f>
        <v>Petrovska</v>
      </c>
      <c r="F109" s="5" t="str">
        <f>CONCATENATE('02.kolo výsledky  po kat'!$D109," ",'02.kolo výsledky  po kat'!$E109)</f>
        <v>Klaudia Petrovska</v>
      </c>
      <c r="G109" s="5" t="str">
        <f>VLOOKUP(A109,'02.kolo prezentácia'!$A$2:$G$113,4,FALSE)</f>
        <v>Trencin</v>
      </c>
      <c r="H109" s="3">
        <f>VLOOKUP(A109,'02.kolo prezentácia'!$A$2:$G$113,5,FALSE)</f>
        <v>1991</v>
      </c>
      <c r="I109" s="55" t="str">
        <f>VLOOKUP(A109,'02.kolo prezentácia'!$A$2:$G$113,7,FALSE)</f>
        <v>Ženy A</v>
      </c>
      <c r="J109" s="56" t="str">
        <f>VLOOKUP('02.kolo výsledky  po kat'!$A109,'02.kolo stopky'!A:C,3,FALSE)</f>
        <v>00:49:30,83</v>
      </c>
      <c r="K109" s="56">
        <f t="shared" si="6"/>
        <v>4.7690161555452816E-3</v>
      </c>
      <c r="L109" s="56">
        <f t="shared" si="8"/>
        <v>1.5682754629629626E-2</v>
      </c>
      <c r="M109" s="28"/>
      <c r="N109" s="29"/>
      <c r="O109" s="29"/>
      <c r="P109" s="29"/>
      <c r="Q109" s="29"/>
      <c r="R109" s="29"/>
      <c r="S109" s="29"/>
      <c r="T109" s="29"/>
      <c r="U109" s="29"/>
      <c r="V109" s="29"/>
      <c r="W109" s="32">
        <f t="shared" si="3"/>
        <v>0</v>
      </c>
      <c r="Y109"/>
    </row>
    <row r="110" spans="1:25" hidden="1">
      <c r="A110" s="20">
        <v>131</v>
      </c>
      <c r="B110" s="43">
        <v>107</v>
      </c>
      <c r="C110" s="43">
        <v>11</v>
      </c>
      <c r="D110" s="6" t="str">
        <f>VLOOKUP(A110,'02.kolo prezentácia'!$A$2:$G$113,2,FALSE)</f>
        <v>Alena</v>
      </c>
      <c r="E110" s="6" t="str">
        <f>VLOOKUP(A110,'02.kolo prezentácia'!$A$2:$G$113,3,FALSE)</f>
        <v>Falaštová</v>
      </c>
      <c r="F110" s="5" t="str">
        <f>CONCATENATE('02.kolo výsledky  po kat'!$D110," ",'02.kolo výsledky  po kat'!$E110)</f>
        <v>Alena Falaštová</v>
      </c>
      <c r="G110" s="5" t="str">
        <f>VLOOKUP(A110,'02.kolo prezentácia'!$A$2:$G$113,4,FALSE)</f>
        <v>Trenčín</v>
      </c>
      <c r="H110" s="3">
        <f>VLOOKUP(A110,'02.kolo prezentácia'!$A$2:$G$113,5,FALSE)</f>
        <v>1986</v>
      </c>
      <c r="I110" s="55" t="str">
        <f>VLOOKUP(A110,'02.kolo prezentácia'!$A$2:$G$113,7,FALSE)</f>
        <v>Ženy A</v>
      </c>
      <c r="J110" s="56" t="str">
        <f>VLOOKUP('02.kolo výsledky  po kat'!$A110,'02.kolo stopky'!A:C,3,FALSE)</f>
        <v>00:50:24,96</v>
      </c>
      <c r="K110" s="56">
        <f t="shared" si="6"/>
        <v>4.8559100015410691E-3</v>
      </c>
      <c r="L110" s="56">
        <f t="shared" si="8"/>
        <v>1.6309259259259259E-2</v>
      </c>
      <c r="M110" s="28"/>
      <c r="N110" s="29"/>
      <c r="O110" s="29"/>
      <c r="P110" s="29"/>
      <c r="Q110" s="29"/>
      <c r="R110" s="29"/>
      <c r="S110" s="29"/>
      <c r="T110" s="29"/>
      <c r="U110" s="29"/>
      <c r="V110" s="29"/>
      <c r="W110" s="32">
        <f t="shared" si="3"/>
        <v>0</v>
      </c>
      <c r="Y110"/>
    </row>
    <row r="111" spans="1:25" hidden="1">
      <c r="A111" s="20">
        <v>130</v>
      </c>
      <c r="B111" s="43">
        <v>108</v>
      </c>
      <c r="C111" s="43">
        <v>27</v>
      </c>
      <c r="D111" s="6" t="str">
        <f>VLOOKUP(A111,'02.kolo prezentácia'!$A$2:$G$113,2,FALSE)</f>
        <v>Štefan</v>
      </c>
      <c r="E111" s="6" t="str">
        <f>VLOOKUP(A111,'02.kolo prezentácia'!$A$2:$G$113,3,FALSE)</f>
        <v>Falašta</v>
      </c>
      <c r="F111" s="5" t="str">
        <f>CONCATENATE('02.kolo výsledky  po kat'!$D111," ",'02.kolo výsledky  po kat'!$E111)</f>
        <v>Štefan Falašta</v>
      </c>
      <c r="G111" s="5" t="str">
        <f>VLOOKUP(A111,'02.kolo prezentácia'!$A$2:$G$113,4,FALSE)</f>
        <v>Trenčín</v>
      </c>
      <c r="H111" s="3">
        <f>VLOOKUP(A111,'02.kolo prezentácia'!$A$2:$G$113,5,FALSE)</f>
        <v>1983</v>
      </c>
      <c r="I111" s="55" t="str">
        <f>VLOOKUP(A111,'02.kolo prezentácia'!$A$2:$G$113,7,FALSE)</f>
        <v>Muži B</v>
      </c>
      <c r="J111" s="56" t="str">
        <f>VLOOKUP('02.kolo výsledky  po kat'!$A111,'02.kolo stopky'!A:C,3,FALSE)</f>
        <v>00:50:51,36</v>
      </c>
      <c r="K111" s="56">
        <f t="shared" si="6"/>
        <v>4.8982894128525205E-3</v>
      </c>
      <c r="L111" s="56">
        <f t="shared" si="8"/>
        <v>1.6614814814814818E-2</v>
      </c>
      <c r="M111" s="28"/>
      <c r="N111" s="29"/>
      <c r="O111" s="29"/>
      <c r="P111" s="29"/>
      <c r="Q111" s="29"/>
      <c r="R111" s="29"/>
      <c r="S111" s="29"/>
      <c r="T111" s="29"/>
      <c r="U111" s="29"/>
      <c r="V111" s="29"/>
      <c r="W111" s="32">
        <f t="shared" si="3"/>
        <v>0</v>
      </c>
      <c r="Y111"/>
    </row>
    <row r="112" spans="1:25" hidden="1">
      <c r="A112" s="20">
        <v>126</v>
      </c>
      <c r="B112" s="43">
        <v>109</v>
      </c>
      <c r="C112" s="43">
        <v>28</v>
      </c>
      <c r="D112" s="6" t="str">
        <f>VLOOKUP(A112,'02.kolo prezentácia'!$A$2:$G$113,2,FALSE)</f>
        <v>Martin</v>
      </c>
      <c r="E112" s="6" t="str">
        <f>VLOOKUP(A112,'02.kolo prezentácia'!$A$2:$G$113,3,FALSE)</f>
        <v>Kopčan</v>
      </c>
      <c r="F112" s="5" t="str">
        <f>CONCATENATE('02.kolo výsledky  po kat'!$D112," ",'02.kolo výsledky  po kat'!$E112)</f>
        <v>Martin Kopčan</v>
      </c>
      <c r="G112" s="5" t="str">
        <f>VLOOKUP(A112,'02.kolo prezentácia'!$A$2:$G$113,4,FALSE)</f>
        <v>Bojnice</v>
      </c>
      <c r="H112" s="3">
        <f>VLOOKUP(A112,'02.kolo prezentácia'!$A$2:$G$113,5,FALSE)</f>
        <v>1979</v>
      </c>
      <c r="I112" s="55" t="str">
        <f>VLOOKUP(A112,'02.kolo prezentácia'!$A$2:$G$113,7,FALSE)</f>
        <v>Muži B</v>
      </c>
      <c r="J112" s="56" t="str">
        <f>VLOOKUP('02.kolo výsledky  po kat'!$A112,'02.kolo stopky'!A:C,3,FALSE)</f>
        <v>00:50:52,33</v>
      </c>
      <c r="K112" s="56">
        <f t="shared" si="6"/>
        <v>4.8998465351620694E-3</v>
      </c>
      <c r="L112" s="56">
        <f t="shared" si="8"/>
        <v>1.6626041666666667E-2</v>
      </c>
      <c r="M112" s="28"/>
      <c r="N112" s="29"/>
      <c r="O112" s="29"/>
      <c r="P112" s="29"/>
      <c r="Q112" s="29"/>
      <c r="R112" s="29"/>
      <c r="S112" s="29"/>
      <c r="T112" s="29"/>
      <c r="U112" s="29"/>
      <c r="V112" s="29"/>
      <c r="W112" s="32">
        <f t="shared" si="3"/>
        <v>0</v>
      </c>
      <c r="Y112"/>
    </row>
    <row r="113" spans="1:25" hidden="1">
      <c r="A113" s="20">
        <v>109</v>
      </c>
      <c r="B113" s="43">
        <v>110</v>
      </c>
      <c r="C113" s="43">
        <v>21</v>
      </c>
      <c r="D113" s="6" t="str">
        <f>VLOOKUP(A113,'02.kolo prezentácia'!$A$2:$G$113,2,FALSE)</f>
        <v>Jana</v>
      </c>
      <c r="E113" s="6" t="str">
        <f>VLOOKUP(A113,'02.kolo prezentácia'!$A$2:$G$113,3,FALSE)</f>
        <v>Masariková</v>
      </c>
      <c r="F113" s="5" t="str">
        <f>CONCATENATE('02.kolo výsledky  po kat'!$D113," ",'02.kolo výsledky  po kat'!$E113)</f>
        <v>Jana Masariková</v>
      </c>
      <c r="G113" s="5" t="str">
        <f>VLOOKUP(A113,'02.kolo prezentácia'!$A$2:$G$113,4,FALSE)</f>
        <v>Štvorlístok Trenčín</v>
      </c>
      <c r="H113" s="3">
        <f>VLOOKUP(A113,'02.kolo prezentácia'!$A$2:$G$113,5,FALSE)</f>
        <v>1968</v>
      </c>
      <c r="I113" s="55" t="str">
        <f>VLOOKUP(A113,'02.kolo prezentácia'!$A$2:$G$113,7,FALSE)</f>
        <v>Ženy B</v>
      </c>
      <c r="J113" s="56" t="str">
        <f>VLOOKUP('02.kolo výsledky  po kat'!$A113,'02.kolo stopky'!A:C,3,FALSE)</f>
        <v>00:52:25,55</v>
      </c>
      <c r="K113" s="56">
        <f t="shared" si="6"/>
        <v>5.0494908049519699E-3</v>
      </c>
      <c r="L113" s="56">
        <f t="shared" si="8"/>
        <v>1.770497685185185E-2</v>
      </c>
      <c r="M113" s="28"/>
      <c r="N113" s="29"/>
      <c r="O113" s="29"/>
      <c r="P113" s="29"/>
      <c r="Q113" s="29"/>
      <c r="R113" s="29"/>
      <c r="S113" s="29"/>
      <c r="T113" s="29"/>
      <c r="U113" s="29"/>
      <c r="V113" s="29"/>
      <c r="W113" s="32">
        <f t="shared" si="3"/>
        <v>0</v>
      </c>
      <c r="Y113"/>
    </row>
    <row r="114" spans="1:25" hidden="1">
      <c r="A114" s="20">
        <v>113</v>
      </c>
      <c r="B114" s="43">
        <v>111</v>
      </c>
      <c r="C114" s="43">
        <v>12</v>
      </c>
      <c r="D114" s="6" t="str">
        <f>VLOOKUP(A114,'02.kolo prezentácia'!$A$2:$G$113,2,FALSE)</f>
        <v>Nikola</v>
      </c>
      <c r="E114" s="6" t="str">
        <f>VLOOKUP(A114,'02.kolo prezentácia'!$A$2:$G$113,3,FALSE)</f>
        <v>Lišková</v>
      </c>
      <c r="F114" s="5" t="str">
        <f>CONCATENATE('02.kolo výsledky  po kat'!$D114," ",'02.kolo výsledky  po kat'!$E114)</f>
        <v>Nikola Lišková</v>
      </c>
      <c r="G114" s="5" t="str">
        <f>VLOOKUP(A114,'02.kolo prezentácia'!$A$2:$G$113,4,FALSE)</f>
        <v>Buď lepší</v>
      </c>
      <c r="H114" s="3">
        <f>VLOOKUP(A114,'02.kolo prezentácia'!$A$2:$G$113,5,FALSE)</f>
        <v>1991</v>
      </c>
      <c r="I114" s="55" t="str">
        <f>VLOOKUP(A114,'02.kolo prezentácia'!$A$2:$G$113,7,FALSE)</f>
        <v>Ženy A</v>
      </c>
      <c r="J114" s="56" t="str">
        <f>VLOOKUP('02.kolo výsledky  po kat'!$A114,'02.kolo stopky'!A:C,3,FALSE)</f>
        <v>00:59:50,19</v>
      </c>
      <c r="K114" s="56">
        <f t="shared" si="6"/>
        <v>5.7632628294036065E-3</v>
      </c>
      <c r="L114" s="56">
        <f t="shared" si="8"/>
        <v>2.2851273148148152E-2</v>
      </c>
      <c r="M114" s="28"/>
      <c r="N114" s="29"/>
      <c r="O114" s="29"/>
      <c r="P114" s="29"/>
      <c r="Q114" s="29"/>
      <c r="R114" s="29"/>
      <c r="S114" s="29"/>
      <c r="T114" s="29"/>
      <c r="U114" s="29"/>
      <c r="V114" s="29"/>
      <c r="W114" s="32">
        <f t="shared" si="3"/>
        <v>0</v>
      </c>
      <c r="Y114"/>
    </row>
    <row r="115" spans="1:25" hidden="1">
      <c r="A115" s="20">
        <v>112</v>
      </c>
      <c r="B115" s="43">
        <v>112</v>
      </c>
      <c r="C115" s="43">
        <v>29</v>
      </c>
      <c r="D115" s="6" t="str">
        <f>VLOOKUP(A115,'02.kolo prezentácia'!$A$2:$G$113,2,FALSE)</f>
        <v>Juraj</v>
      </c>
      <c r="E115" s="6" t="str">
        <f>VLOOKUP(A115,'02.kolo prezentácia'!$A$2:$G$113,3,FALSE)</f>
        <v>Liška</v>
      </c>
      <c r="F115" s="5" t="str">
        <f>CONCATENATE('02.kolo výsledky  po kat'!$D115," ",'02.kolo výsledky  po kat'!$E115)</f>
        <v>Juraj Liška</v>
      </c>
      <c r="G115" s="5" t="str">
        <f>VLOOKUP(A115,'02.kolo prezentácia'!$A$2:$G$113,4,FALSE)</f>
        <v>Buď lepší</v>
      </c>
      <c r="H115" s="3">
        <f>VLOOKUP(A115,'02.kolo prezentácia'!$A$2:$G$113,5,FALSE)</f>
        <v>1985</v>
      </c>
      <c r="I115" s="55" t="str">
        <f>VLOOKUP(A115,'02.kolo prezentácia'!$A$2:$G$113,7,FALSE)</f>
        <v>Muži B</v>
      </c>
      <c r="J115" s="56" t="str">
        <f>VLOOKUP('02.kolo výsledky  po kat'!$A115,'02.kolo stopky'!A:C,3,FALSE)</f>
        <v>01:02:18,47</v>
      </c>
      <c r="K115" s="56">
        <f t="shared" si="6"/>
        <v>6.0012938562695843E-3</v>
      </c>
      <c r="L115" s="56">
        <f t="shared" si="8"/>
        <v>2.4567476851851851E-2</v>
      </c>
      <c r="M115" s="28"/>
      <c r="N115" s="29"/>
      <c r="O115" s="29"/>
      <c r="P115" s="29"/>
      <c r="Q115" s="29"/>
      <c r="R115" s="29"/>
      <c r="S115" s="29"/>
      <c r="T115" s="29"/>
      <c r="U115" s="29"/>
      <c r="V115" s="29"/>
      <c r="W115" s="32">
        <f t="shared" si="3"/>
        <v>0</v>
      </c>
      <c r="Y115"/>
    </row>
    <row r="116" spans="1:25" hidden="1">
      <c r="A116" s="52"/>
      <c r="B116" s="43"/>
      <c r="C116" s="43"/>
      <c r="D116" s="6"/>
      <c r="E116" s="6"/>
      <c r="F116" s="6"/>
      <c r="G116" s="6"/>
      <c r="H116" s="29"/>
      <c r="I116" s="30"/>
      <c r="J116" s="31"/>
      <c r="K116" s="31"/>
      <c r="L116" s="31">
        <f t="shared" si="8"/>
        <v>-1.8701851851851851E-2</v>
      </c>
      <c r="M116" s="28"/>
      <c r="N116" s="29"/>
      <c r="O116" s="29"/>
      <c r="P116" s="29"/>
      <c r="Q116" s="29"/>
      <c r="R116" s="29"/>
      <c r="S116" s="29"/>
      <c r="T116" s="29"/>
      <c r="U116" s="29"/>
      <c r="V116" s="29"/>
      <c r="W116" s="32">
        <f t="shared" si="3"/>
        <v>0</v>
      </c>
      <c r="Y116"/>
    </row>
    <row r="117" spans="1:25" hidden="1">
      <c r="A117" s="52"/>
      <c r="B117" s="43"/>
      <c r="C117" s="43"/>
      <c r="D117" s="6"/>
      <c r="E117" s="6"/>
      <c r="F117" s="6"/>
      <c r="G117" s="6"/>
      <c r="H117" s="29"/>
      <c r="I117" s="30"/>
      <c r="J117" s="31"/>
      <c r="K117" s="31"/>
      <c r="L117" s="31">
        <f t="shared" si="8"/>
        <v>-1.8701851851851851E-2</v>
      </c>
      <c r="M117" s="28"/>
      <c r="N117" s="29"/>
      <c r="O117" s="29"/>
      <c r="P117" s="29"/>
      <c r="Q117" s="29"/>
      <c r="R117" s="29"/>
      <c r="S117" s="29"/>
      <c r="T117" s="29"/>
      <c r="U117" s="29"/>
      <c r="V117" s="29"/>
      <c r="W117" s="32">
        <f t="shared" si="3"/>
        <v>0</v>
      </c>
      <c r="Y117"/>
    </row>
    <row r="118" spans="1:25" hidden="1">
      <c r="A118" s="52"/>
      <c r="B118" s="43"/>
      <c r="C118" s="43"/>
      <c r="D118" s="6"/>
      <c r="E118" s="6"/>
      <c r="F118" s="6"/>
      <c r="G118" s="6"/>
      <c r="H118" s="29"/>
      <c r="I118" s="30"/>
      <c r="J118" s="31"/>
      <c r="K118" s="31"/>
      <c r="L118" s="31">
        <f t="shared" si="8"/>
        <v>-1.8701851851851851E-2</v>
      </c>
      <c r="M118" s="28"/>
      <c r="N118" s="29"/>
      <c r="O118" s="29"/>
      <c r="P118" s="29"/>
      <c r="Q118" s="29"/>
      <c r="R118" s="29"/>
      <c r="S118" s="29"/>
      <c r="T118" s="29"/>
      <c r="U118" s="29"/>
      <c r="V118" s="29"/>
      <c r="W118" s="32">
        <f t="shared" si="3"/>
        <v>0</v>
      </c>
      <c r="Y118"/>
    </row>
    <row r="119" spans="1:25" hidden="1">
      <c r="A119" s="52"/>
      <c r="B119" s="43"/>
      <c r="C119" s="43"/>
      <c r="D119" s="6"/>
      <c r="E119" s="6"/>
      <c r="F119" s="6"/>
      <c r="G119" s="6"/>
      <c r="H119" s="29"/>
      <c r="I119" s="30"/>
      <c r="J119" s="31"/>
      <c r="K119" s="31"/>
      <c r="L119" s="31">
        <f t="shared" si="8"/>
        <v>-1.8701851851851851E-2</v>
      </c>
      <c r="M119" s="28"/>
      <c r="N119" s="29"/>
      <c r="O119" s="29"/>
      <c r="P119" s="29"/>
      <c r="Q119" s="29"/>
      <c r="R119" s="29"/>
      <c r="S119" s="29"/>
      <c r="T119" s="29"/>
      <c r="U119" s="29"/>
      <c r="V119" s="29"/>
      <c r="W119" s="32">
        <f t="shared" ref="W119:W147" si="9">SUM(M119:V119)</f>
        <v>0</v>
      </c>
      <c r="Y119"/>
    </row>
    <row r="120" spans="1:25" hidden="1">
      <c r="A120" s="52"/>
      <c r="B120" s="43"/>
      <c r="C120" s="43"/>
      <c r="D120" s="6"/>
      <c r="E120" s="6"/>
      <c r="F120" s="6"/>
      <c r="G120" s="6"/>
      <c r="H120" s="29"/>
      <c r="I120" s="30"/>
      <c r="J120" s="31"/>
      <c r="K120" s="31"/>
      <c r="L120" s="31">
        <f t="shared" si="8"/>
        <v>-1.8701851851851851E-2</v>
      </c>
      <c r="M120" s="28"/>
      <c r="N120" s="29"/>
      <c r="O120" s="29"/>
      <c r="P120" s="29"/>
      <c r="Q120" s="29"/>
      <c r="R120" s="29"/>
      <c r="S120" s="29"/>
      <c r="T120" s="29"/>
      <c r="U120" s="29"/>
      <c r="V120" s="29"/>
      <c r="W120" s="32">
        <f t="shared" si="9"/>
        <v>0</v>
      </c>
      <c r="Y120"/>
    </row>
    <row r="121" spans="1:25" hidden="1">
      <c r="A121" s="52"/>
      <c r="B121" s="43"/>
      <c r="C121" s="43"/>
      <c r="D121" s="6"/>
      <c r="E121" s="6"/>
      <c r="F121" s="6"/>
      <c r="G121" s="6"/>
      <c r="H121" s="29"/>
      <c r="I121" s="30"/>
      <c r="J121" s="31"/>
      <c r="K121" s="31"/>
      <c r="L121" s="31">
        <f t="shared" si="8"/>
        <v>-1.8701851851851851E-2</v>
      </c>
      <c r="M121" s="28"/>
      <c r="N121" s="29"/>
      <c r="O121" s="29"/>
      <c r="P121" s="29"/>
      <c r="Q121" s="29"/>
      <c r="R121" s="29"/>
      <c r="S121" s="29"/>
      <c r="T121" s="29"/>
      <c r="U121" s="29"/>
      <c r="V121" s="29"/>
      <c r="W121" s="32">
        <f t="shared" si="9"/>
        <v>0</v>
      </c>
      <c r="Y121"/>
    </row>
    <row r="122" spans="1:25" hidden="1">
      <c r="A122" s="52"/>
      <c r="B122" s="43"/>
      <c r="C122" s="43"/>
      <c r="D122" s="6"/>
      <c r="E122" s="6"/>
      <c r="F122" s="6"/>
      <c r="G122" s="6"/>
      <c r="H122" s="29"/>
      <c r="I122" s="30"/>
      <c r="J122" s="31"/>
      <c r="K122" s="31"/>
      <c r="L122" s="31">
        <f t="shared" si="8"/>
        <v>-1.8701851851851851E-2</v>
      </c>
      <c r="M122" s="28"/>
      <c r="N122" s="29"/>
      <c r="O122" s="29"/>
      <c r="P122" s="29"/>
      <c r="Q122" s="29"/>
      <c r="R122" s="29"/>
      <c r="S122" s="29"/>
      <c r="T122" s="29"/>
      <c r="U122" s="29"/>
      <c r="V122" s="29"/>
      <c r="W122" s="32">
        <f t="shared" si="9"/>
        <v>0</v>
      </c>
      <c r="Y122"/>
    </row>
    <row r="123" spans="1:25" hidden="1">
      <c r="A123" s="52"/>
      <c r="B123" s="43"/>
      <c r="C123" s="43"/>
      <c r="D123" s="6"/>
      <c r="E123" s="6"/>
      <c r="F123" s="6"/>
      <c r="G123" s="6"/>
      <c r="H123" s="29"/>
      <c r="I123" s="30"/>
      <c r="J123" s="31"/>
      <c r="K123" s="31"/>
      <c r="L123" s="31">
        <f t="shared" si="8"/>
        <v>-1.8701851851851851E-2</v>
      </c>
      <c r="M123" s="28"/>
      <c r="N123" s="29"/>
      <c r="O123" s="29"/>
      <c r="P123" s="29"/>
      <c r="Q123" s="29"/>
      <c r="R123" s="29"/>
      <c r="S123" s="29"/>
      <c r="T123" s="29"/>
      <c r="U123" s="29"/>
      <c r="V123" s="29"/>
      <c r="W123" s="32">
        <f t="shared" si="9"/>
        <v>0</v>
      </c>
      <c r="Y123"/>
    </row>
    <row r="124" spans="1:25" hidden="1">
      <c r="A124" s="52"/>
      <c r="B124" s="43"/>
      <c r="C124" s="43"/>
      <c r="D124" s="6"/>
      <c r="E124" s="6"/>
      <c r="F124" s="6"/>
      <c r="G124" s="6"/>
      <c r="H124" s="29"/>
      <c r="I124" s="30"/>
      <c r="J124" s="31"/>
      <c r="K124" s="31"/>
      <c r="L124" s="31">
        <f t="shared" si="8"/>
        <v>-1.8701851851851851E-2</v>
      </c>
      <c r="M124" s="28"/>
      <c r="N124" s="29"/>
      <c r="O124" s="29"/>
      <c r="P124" s="29"/>
      <c r="Q124" s="29"/>
      <c r="R124" s="29"/>
      <c r="S124" s="29"/>
      <c r="T124" s="29"/>
      <c r="U124" s="29"/>
      <c r="V124" s="29"/>
      <c r="W124" s="32">
        <f t="shared" si="9"/>
        <v>0</v>
      </c>
      <c r="Y124"/>
    </row>
    <row r="125" spans="1:25" hidden="1">
      <c r="A125" s="52"/>
      <c r="B125" s="43"/>
      <c r="C125" s="43"/>
      <c r="D125" s="6"/>
      <c r="E125" s="6"/>
      <c r="F125" s="6"/>
      <c r="G125" s="6"/>
      <c r="H125" s="29"/>
      <c r="I125" s="30"/>
      <c r="J125" s="31"/>
      <c r="K125" s="31"/>
      <c r="L125" s="31">
        <f t="shared" si="8"/>
        <v>-1.8701851851851851E-2</v>
      </c>
      <c r="M125" s="28"/>
      <c r="N125" s="29"/>
      <c r="O125" s="29"/>
      <c r="P125" s="29"/>
      <c r="Q125" s="29"/>
      <c r="R125" s="29"/>
      <c r="S125" s="29"/>
      <c r="T125" s="29"/>
      <c r="U125" s="29"/>
      <c r="V125" s="29"/>
      <c r="W125" s="32">
        <f t="shared" si="9"/>
        <v>0</v>
      </c>
      <c r="Y125"/>
    </row>
    <row r="126" spans="1:25" hidden="1">
      <c r="A126" s="52"/>
      <c r="B126" s="43"/>
      <c r="C126" s="43"/>
      <c r="D126" s="6"/>
      <c r="E126" s="6"/>
      <c r="F126" s="6"/>
      <c r="G126" s="6"/>
      <c r="H126" s="29"/>
      <c r="I126" s="30"/>
      <c r="J126" s="31"/>
      <c r="K126" s="31"/>
      <c r="L126" s="31">
        <f t="shared" si="8"/>
        <v>-1.8701851851851851E-2</v>
      </c>
      <c r="M126" s="28"/>
      <c r="N126" s="29"/>
      <c r="O126" s="29"/>
      <c r="P126" s="29"/>
      <c r="Q126" s="29"/>
      <c r="R126" s="29"/>
      <c r="S126" s="29"/>
      <c r="T126" s="29"/>
      <c r="U126" s="29"/>
      <c r="V126" s="29"/>
      <c r="W126" s="32">
        <f t="shared" si="9"/>
        <v>0</v>
      </c>
      <c r="Y126"/>
    </row>
    <row r="127" spans="1:25" hidden="1">
      <c r="A127" s="52"/>
      <c r="B127" s="43"/>
      <c r="C127" s="43"/>
      <c r="D127" s="6"/>
      <c r="E127" s="6"/>
      <c r="F127" s="6"/>
      <c r="G127" s="6"/>
      <c r="H127" s="29"/>
      <c r="I127" s="30"/>
      <c r="J127" s="31"/>
      <c r="K127" s="31"/>
      <c r="L127" s="31">
        <f t="shared" si="8"/>
        <v>-1.8701851851851851E-2</v>
      </c>
      <c r="M127" s="28"/>
      <c r="N127" s="29"/>
      <c r="O127" s="29"/>
      <c r="P127" s="29"/>
      <c r="Q127" s="29"/>
      <c r="R127" s="29"/>
      <c r="S127" s="29"/>
      <c r="T127" s="29"/>
      <c r="U127" s="29"/>
      <c r="V127" s="29"/>
      <c r="W127" s="32">
        <f t="shared" si="9"/>
        <v>0</v>
      </c>
      <c r="Y127"/>
    </row>
    <row r="128" spans="1:25" hidden="1">
      <c r="A128" s="52"/>
      <c r="B128" s="43"/>
      <c r="C128" s="43"/>
      <c r="D128" s="6"/>
      <c r="E128" s="6"/>
      <c r="F128" s="6"/>
      <c r="G128" s="6"/>
      <c r="H128" s="29"/>
      <c r="I128" s="30"/>
      <c r="J128" s="31"/>
      <c r="K128" s="31"/>
      <c r="L128" s="31">
        <f t="shared" si="8"/>
        <v>-1.8701851851851851E-2</v>
      </c>
      <c r="M128" s="28"/>
      <c r="N128" s="29"/>
      <c r="O128" s="29"/>
      <c r="P128" s="29"/>
      <c r="Q128" s="29"/>
      <c r="R128" s="29"/>
      <c r="S128" s="29"/>
      <c r="T128" s="29"/>
      <c r="U128" s="29"/>
      <c r="V128" s="29"/>
      <c r="W128" s="32">
        <f t="shared" si="9"/>
        <v>0</v>
      </c>
      <c r="Y128"/>
    </row>
    <row r="129" spans="1:25" hidden="1">
      <c r="A129" s="52"/>
      <c r="B129" s="43"/>
      <c r="C129" s="43"/>
      <c r="D129" s="6"/>
      <c r="E129" s="6"/>
      <c r="F129" s="6"/>
      <c r="G129" s="6"/>
      <c r="H129" s="29"/>
      <c r="I129" s="30"/>
      <c r="J129" s="31"/>
      <c r="K129" s="31"/>
      <c r="L129" s="31">
        <f t="shared" si="8"/>
        <v>-1.8701851851851851E-2</v>
      </c>
      <c r="M129" s="28"/>
      <c r="N129" s="29"/>
      <c r="O129" s="29"/>
      <c r="P129" s="29"/>
      <c r="Q129" s="29"/>
      <c r="R129" s="29"/>
      <c r="S129" s="29"/>
      <c r="T129" s="29"/>
      <c r="U129" s="29"/>
      <c r="V129" s="29"/>
      <c r="W129" s="32">
        <f t="shared" si="9"/>
        <v>0</v>
      </c>
      <c r="Y129"/>
    </row>
    <row r="130" spans="1:25" hidden="1">
      <c r="A130" s="52"/>
      <c r="B130" s="43"/>
      <c r="C130" s="43"/>
      <c r="D130" s="6"/>
      <c r="E130" s="6"/>
      <c r="F130" s="6"/>
      <c r="G130" s="6"/>
      <c r="H130" s="29"/>
      <c r="I130" s="30"/>
      <c r="J130" s="31"/>
      <c r="K130" s="31"/>
      <c r="L130" s="31">
        <f t="shared" si="8"/>
        <v>-1.8701851851851851E-2</v>
      </c>
      <c r="M130" s="28"/>
      <c r="N130" s="29"/>
      <c r="O130" s="29"/>
      <c r="P130" s="29"/>
      <c r="Q130" s="29"/>
      <c r="R130" s="29"/>
      <c r="S130" s="29"/>
      <c r="T130" s="29"/>
      <c r="U130" s="29"/>
      <c r="V130" s="29"/>
      <c r="W130" s="32">
        <f t="shared" si="9"/>
        <v>0</v>
      </c>
      <c r="Y130"/>
    </row>
    <row r="131" spans="1:25" hidden="1">
      <c r="A131" s="52"/>
      <c r="B131" s="43"/>
      <c r="C131" s="43"/>
      <c r="D131" s="6"/>
      <c r="E131" s="6"/>
      <c r="F131" s="6"/>
      <c r="G131" s="6"/>
      <c r="H131" s="29"/>
      <c r="I131" s="30"/>
      <c r="J131" s="31"/>
      <c r="K131" s="31"/>
      <c r="L131" s="31">
        <f t="shared" si="8"/>
        <v>-1.8701851851851851E-2</v>
      </c>
      <c r="M131" s="28"/>
      <c r="N131" s="29"/>
      <c r="O131" s="29"/>
      <c r="P131" s="29"/>
      <c r="Q131" s="29"/>
      <c r="R131" s="29"/>
      <c r="S131" s="29"/>
      <c r="T131" s="29"/>
      <c r="U131" s="29"/>
      <c r="V131" s="29"/>
      <c r="W131" s="32">
        <f t="shared" si="9"/>
        <v>0</v>
      </c>
      <c r="Y131"/>
    </row>
    <row r="132" spans="1:25" hidden="1">
      <c r="A132" s="52"/>
      <c r="B132" s="43"/>
      <c r="C132" s="43"/>
      <c r="D132" s="6"/>
      <c r="E132" s="6"/>
      <c r="F132" s="6"/>
      <c r="G132" s="6"/>
      <c r="H132" s="29"/>
      <c r="I132" s="30"/>
      <c r="J132" s="31"/>
      <c r="K132" s="31"/>
      <c r="L132" s="31">
        <f t="shared" si="8"/>
        <v>-1.8701851851851851E-2</v>
      </c>
      <c r="M132" s="28"/>
      <c r="N132" s="29"/>
      <c r="O132" s="29"/>
      <c r="P132" s="29"/>
      <c r="Q132" s="29"/>
      <c r="R132" s="29"/>
      <c r="S132" s="29"/>
      <c r="T132" s="29"/>
      <c r="U132" s="29"/>
      <c r="V132" s="29"/>
      <c r="W132" s="32">
        <f t="shared" si="9"/>
        <v>0</v>
      </c>
      <c r="Y132"/>
    </row>
    <row r="133" spans="1:25" hidden="1">
      <c r="A133" s="52"/>
      <c r="B133" s="43"/>
      <c r="C133" s="43"/>
      <c r="D133" s="6"/>
      <c r="E133" s="6"/>
      <c r="F133" s="6"/>
      <c r="G133" s="6"/>
      <c r="H133" s="29"/>
      <c r="I133" s="30"/>
      <c r="J133" s="31"/>
      <c r="K133" s="31"/>
      <c r="L133" s="31">
        <f t="shared" si="8"/>
        <v>-1.8701851851851851E-2</v>
      </c>
      <c r="M133" s="28"/>
      <c r="N133" s="29"/>
      <c r="O133" s="29"/>
      <c r="P133" s="29"/>
      <c r="Q133" s="29"/>
      <c r="R133" s="29"/>
      <c r="S133" s="29"/>
      <c r="T133" s="29"/>
      <c r="U133" s="29"/>
      <c r="V133" s="29"/>
      <c r="W133" s="32">
        <f t="shared" si="9"/>
        <v>0</v>
      </c>
      <c r="Y133"/>
    </row>
    <row r="134" spans="1:25" hidden="1">
      <c r="A134" s="52"/>
      <c r="B134" s="43"/>
      <c r="C134" s="43"/>
      <c r="D134" s="6"/>
      <c r="E134" s="6"/>
      <c r="F134" s="6"/>
      <c r="G134" s="6"/>
      <c r="H134" s="29"/>
      <c r="I134" s="30"/>
      <c r="J134" s="31"/>
      <c r="K134" s="31"/>
      <c r="L134" s="31">
        <f t="shared" si="8"/>
        <v>-1.8701851851851851E-2</v>
      </c>
      <c r="M134" s="28"/>
      <c r="N134" s="29"/>
      <c r="O134" s="29"/>
      <c r="P134" s="29"/>
      <c r="Q134" s="29"/>
      <c r="R134" s="29"/>
      <c r="S134" s="29"/>
      <c r="T134" s="29"/>
      <c r="U134" s="29"/>
      <c r="V134" s="29"/>
      <c r="W134" s="32">
        <f t="shared" si="9"/>
        <v>0</v>
      </c>
      <c r="Y134"/>
    </row>
    <row r="135" spans="1:25" hidden="1">
      <c r="A135" s="52"/>
      <c r="B135" s="43"/>
      <c r="C135" s="43"/>
      <c r="D135" s="6"/>
      <c r="E135" s="6"/>
      <c r="F135" s="6"/>
      <c r="G135" s="6"/>
      <c r="H135" s="29"/>
      <c r="I135" s="30"/>
      <c r="J135" s="31"/>
      <c r="K135" s="31"/>
      <c r="L135" s="31">
        <f t="shared" si="8"/>
        <v>-1.8701851851851851E-2</v>
      </c>
      <c r="M135" s="28"/>
      <c r="N135" s="29"/>
      <c r="O135" s="29"/>
      <c r="P135" s="29"/>
      <c r="Q135" s="29"/>
      <c r="R135" s="29"/>
      <c r="S135" s="29"/>
      <c r="T135" s="29"/>
      <c r="U135" s="29"/>
      <c r="V135" s="29"/>
      <c r="W135" s="32">
        <f t="shared" si="9"/>
        <v>0</v>
      </c>
      <c r="Y135"/>
    </row>
    <row r="136" spans="1:25" hidden="1">
      <c r="A136" s="52"/>
      <c r="B136" s="43"/>
      <c r="C136" s="43"/>
      <c r="D136" s="6"/>
      <c r="E136" s="6"/>
      <c r="F136" s="6"/>
      <c r="G136" s="6"/>
      <c r="H136" s="29"/>
      <c r="I136" s="30"/>
      <c r="J136" s="31"/>
      <c r="K136" s="31"/>
      <c r="L136" s="31">
        <f t="shared" si="8"/>
        <v>-1.8701851851851851E-2</v>
      </c>
      <c r="M136" s="28"/>
      <c r="N136" s="29"/>
      <c r="O136" s="29"/>
      <c r="P136" s="29"/>
      <c r="Q136" s="29"/>
      <c r="R136" s="29"/>
      <c r="S136" s="29"/>
      <c r="T136" s="29"/>
      <c r="U136" s="29"/>
      <c r="V136" s="29"/>
      <c r="W136" s="32">
        <f t="shared" si="9"/>
        <v>0</v>
      </c>
      <c r="Y136"/>
    </row>
    <row r="137" spans="1:25" hidden="1">
      <c r="A137" s="52"/>
      <c r="B137" s="43"/>
      <c r="C137" s="43"/>
      <c r="D137" s="6"/>
      <c r="E137" s="6"/>
      <c r="F137" s="6"/>
      <c r="G137" s="6"/>
      <c r="H137" s="29"/>
      <c r="I137" s="30"/>
      <c r="J137" s="31"/>
      <c r="K137" s="31"/>
      <c r="L137" s="31">
        <f t="shared" si="8"/>
        <v>-1.8701851851851851E-2</v>
      </c>
      <c r="M137" s="28"/>
      <c r="N137" s="29"/>
      <c r="O137" s="29"/>
      <c r="P137" s="29"/>
      <c r="Q137" s="29"/>
      <c r="R137" s="29"/>
      <c r="S137" s="29"/>
      <c r="T137" s="29"/>
      <c r="U137" s="29"/>
      <c r="V137" s="29"/>
      <c r="W137" s="32">
        <f t="shared" si="9"/>
        <v>0</v>
      </c>
      <c r="Y137"/>
    </row>
    <row r="138" spans="1:25" hidden="1">
      <c r="A138" s="52"/>
      <c r="B138" s="43"/>
      <c r="C138" s="43"/>
      <c r="D138" s="6"/>
      <c r="E138" s="6"/>
      <c r="F138" s="6"/>
      <c r="G138" s="6"/>
      <c r="H138" s="29"/>
      <c r="I138" s="30"/>
      <c r="J138" s="31"/>
      <c r="K138" s="31"/>
      <c r="L138" s="31">
        <f t="shared" si="8"/>
        <v>-1.8701851851851851E-2</v>
      </c>
      <c r="M138" s="28"/>
      <c r="N138" s="29"/>
      <c r="O138" s="29"/>
      <c r="P138" s="29"/>
      <c r="Q138" s="29"/>
      <c r="R138" s="29"/>
      <c r="S138" s="29"/>
      <c r="T138" s="29"/>
      <c r="U138" s="29"/>
      <c r="V138" s="29"/>
      <c r="W138" s="32">
        <f t="shared" si="9"/>
        <v>0</v>
      </c>
      <c r="Y138"/>
    </row>
    <row r="139" spans="1:25" hidden="1">
      <c r="A139" s="52"/>
      <c r="B139" s="43"/>
      <c r="C139" s="43"/>
      <c r="D139" s="6"/>
      <c r="E139" s="6"/>
      <c r="F139" s="6"/>
      <c r="G139" s="6"/>
      <c r="H139" s="29"/>
      <c r="I139" s="30"/>
      <c r="J139" s="31"/>
      <c r="K139" s="31"/>
      <c r="L139" s="31">
        <f t="shared" si="8"/>
        <v>-1.8701851851851851E-2</v>
      </c>
      <c r="M139" s="28"/>
      <c r="N139" s="29"/>
      <c r="O139" s="29"/>
      <c r="P139" s="29"/>
      <c r="Q139" s="29"/>
      <c r="R139" s="29"/>
      <c r="S139" s="29"/>
      <c r="T139" s="29"/>
      <c r="U139" s="29"/>
      <c r="V139" s="29"/>
      <c r="W139" s="32">
        <f t="shared" si="9"/>
        <v>0</v>
      </c>
      <c r="Y139"/>
    </row>
    <row r="140" spans="1:25" hidden="1">
      <c r="A140" s="52"/>
      <c r="B140" s="43"/>
      <c r="C140" s="43"/>
      <c r="D140" s="6"/>
      <c r="E140" s="6"/>
      <c r="F140" s="6"/>
      <c r="G140" s="6"/>
      <c r="H140" s="29"/>
      <c r="I140" s="30"/>
      <c r="J140" s="31"/>
      <c r="K140" s="31"/>
      <c r="L140" s="31">
        <f t="shared" si="8"/>
        <v>-1.8701851851851851E-2</v>
      </c>
      <c r="M140" s="28"/>
      <c r="N140" s="29"/>
      <c r="O140" s="29"/>
      <c r="P140" s="29"/>
      <c r="Q140" s="29"/>
      <c r="R140" s="29"/>
      <c r="S140" s="29"/>
      <c r="T140" s="29"/>
      <c r="U140" s="29"/>
      <c r="V140" s="29"/>
      <c r="W140" s="32">
        <f t="shared" si="9"/>
        <v>0</v>
      </c>
      <c r="Y140"/>
    </row>
    <row r="141" spans="1:25" hidden="1">
      <c r="A141" s="52"/>
      <c r="B141" s="43"/>
      <c r="C141" s="43"/>
      <c r="D141" s="6"/>
      <c r="E141" s="6"/>
      <c r="F141" s="6"/>
      <c r="G141" s="6"/>
      <c r="H141" s="29"/>
      <c r="I141" s="30"/>
      <c r="J141" s="31"/>
      <c r="K141" s="31"/>
      <c r="L141" s="31">
        <f t="shared" si="8"/>
        <v>-1.8701851851851851E-2</v>
      </c>
      <c r="M141" s="28"/>
      <c r="N141" s="29"/>
      <c r="O141" s="29"/>
      <c r="P141" s="29"/>
      <c r="Q141" s="29"/>
      <c r="R141" s="29"/>
      <c r="S141" s="29"/>
      <c r="T141" s="29"/>
      <c r="U141" s="29"/>
      <c r="V141" s="29"/>
      <c r="W141" s="32">
        <f t="shared" si="9"/>
        <v>0</v>
      </c>
      <c r="Y141"/>
    </row>
    <row r="142" spans="1:25" hidden="1">
      <c r="A142" s="52"/>
      <c r="B142" s="43"/>
      <c r="C142" s="43"/>
      <c r="D142" s="6"/>
      <c r="E142" s="6"/>
      <c r="F142" s="6"/>
      <c r="G142" s="6"/>
      <c r="H142" s="29"/>
      <c r="I142" s="30"/>
      <c r="J142" s="31"/>
      <c r="K142" s="31"/>
      <c r="L142" s="31">
        <f t="shared" si="8"/>
        <v>-1.8701851851851851E-2</v>
      </c>
      <c r="M142" s="28"/>
      <c r="N142" s="29"/>
      <c r="O142" s="29"/>
      <c r="P142" s="29"/>
      <c r="Q142" s="29"/>
      <c r="R142" s="29"/>
      <c r="S142" s="29"/>
      <c r="T142" s="29"/>
      <c r="U142" s="29"/>
      <c r="V142" s="29"/>
      <c r="W142" s="32">
        <f t="shared" si="9"/>
        <v>0</v>
      </c>
      <c r="Y142"/>
    </row>
    <row r="143" spans="1:25" hidden="1">
      <c r="A143" s="52"/>
      <c r="B143" s="43"/>
      <c r="C143" s="43"/>
      <c r="D143" s="6"/>
      <c r="E143" s="6"/>
      <c r="F143" s="6"/>
      <c r="G143" s="6"/>
      <c r="H143" s="29"/>
      <c r="I143" s="30"/>
      <c r="J143" s="31"/>
      <c r="K143" s="31"/>
      <c r="L143" s="31">
        <f t="shared" si="8"/>
        <v>-1.8701851851851851E-2</v>
      </c>
      <c r="M143" s="28"/>
      <c r="N143" s="29"/>
      <c r="O143" s="29"/>
      <c r="P143" s="29"/>
      <c r="Q143" s="29"/>
      <c r="R143" s="29"/>
      <c r="S143" s="29"/>
      <c r="T143" s="29"/>
      <c r="U143" s="29"/>
      <c r="V143" s="29"/>
      <c r="W143" s="32">
        <f t="shared" si="9"/>
        <v>0</v>
      </c>
      <c r="Y143"/>
    </row>
    <row r="144" spans="1:25" hidden="1">
      <c r="A144" s="52"/>
      <c r="B144" s="43"/>
      <c r="C144" s="43"/>
      <c r="D144" s="6"/>
      <c r="E144" s="6"/>
      <c r="F144" s="6"/>
      <c r="G144" s="6"/>
      <c r="H144" s="29"/>
      <c r="I144" s="30"/>
      <c r="J144" s="31"/>
      <c r="K144" s="31"/>
      <c r="L144" s="31">
        <f t="shared" si="8"/>
        <v>-1.8701851851851851E-2</v>
      </c>
      <c r="M144" s="28"/>
      <c r="N144" s="29"/>
      <c r="O144" s="29"/>
      <c r="P144" s="29"/>
      <c r="Q144" s="29"/>
      <c r="R144" s="29"/>
      <c r="S144" s="29"/>
      <c r="T144" s="29"/>
      <c r="U144" s="29"/>
      <c r="V144" s="29"/>
      <c r="W144" s="32">
        <f t="shared" si="9"/>
        <v>0</v>
      </c>
      <c r="Y144"/>
    </row>
    <row r="145" spans="1:25" hidden="1">
      <c r="A145" s="52"/>
      <c r="B145" s="43"/>
      <c r="C145" s="43"/>
      <c r="D145" s="6"/>
      <c r="E145" s="6"/>
      <c r="F145" s="6"/>
      <c r="G145" s="6"/>
      <c r="H145" s="29"/>
      <c r="I145" s="30"/>
      <c r="J145" s="31"/>
      <c r="K145" s="31"/>
      <c r="L145" s="31">
        <f t="shared" si="8"/>
        <v>-1.8701851851851851E-2</v>
      </c>
      <c r="M145" s="28"/>
      <c r="N145" s="29"/>
      <c r="O145" s="29"/>
      <c r="P145" s="29"/>
      <c r="Q145" s="29"/>
      <c r="R145" s="29"/>
      <c r="S145" s="29"/>
      <c r="T145" s="29"/>
      <c r="U145" s="29"/>
      <c r="V145" s="29"/>
      <c r="W145" s="32">
        <f t="shared" si="9"/>
        <v>0</v>
      </c>
      <c r="Y145"/>
    </row>
    <row r="146" spans="1:25" hidden="1">
      <c r="A146" s="52"/>
      <c r="B146" s="43"/>
      <c r="C146" s="43"/>
      <c r="D146" s="6"/>
      <c r="E146" s="6"/>
      <c r="F146" s="6"/>
      <c r="G146" s="6"/>
      <c r="H146" s="29"/>
      <c r="I146" s="30"/>
      <c r="J146" s="31"/>
      <c r="K146" s="31"/>
      <c r="L146" s="31">
        <f t="shared" si="8"/>
        <v>-1.8701851851851851E-2</v>
      </c>
      <c r="M146" s="28"/>
      <c r="N146" s="29"/>
      <c r="O146" s="29"/>
      <c r="P146" s="29"/>
      <c r="Q146" s="29"/>
      <c r="R146" s="29"/>
      <c r="S146" s="29"/>
      <c r="T146" s="29"/>
      <c r="U146" s="29"/>
      <c r="V146" s="29"/>
      <c r="W146" s="32">
        <f t="shared" si="9"/>
        <v>0</v>
      </c>
      <c r="Y146"/>
    </row>
    <row r="147" spans="1:25" hidden="1">
      <c r="A147" s="52"/>
      <c r="B147" s="43"/>
      <c r="C147" s="43"/>
      <c r="D147" s="6"/>
      <c r="E147" s="6"/>
      <c r="F147" s="6"/>
      <c r="G147" s="6"/>
      <c r="H147" s="29"/>
      <c r="I147" s="30"/>
      <c r="J147" s="31"/>
      <c r="K147" s="31"/>
      <c r="L147" s="31">
        <f t="shared" si="8"/>
        <v>-1.8701851851851851E-2</v>
      </c>
      <c r="M147" s="28"/>
      <c r="N147" s="29"/>
      <c r="O147" s="29"/>
      <c r="P147" s="29"/>
      <c r="Q147" s="29"/>
      <c r="R147" s="29"/>
      <c r="S147" s="29"/>
      <c r="T147" s="29"/>
      <c r="U147" s="29"/>
      <c r="V147" s="29"/>
      <c r="W147" s="32">
        <f t="shared" si="9"/>
        <v>0</v>
      </c>
      <c r="Y147"/>
    </row>
    <row r="148" spans="1:25">
      <c r="Y148"/>
    </row>
    <row r="149" spans="1:25">
      <c r="Y149"/>
    </row>
    <row r="150" spans="1:25">
      <c r="Y150"/>
    </row>
    <row r="151" spans="1:25">
      <c r="Y151"/>
    </row>
    <row r="152" spans="1:25">
      <c r="Y152"/>
    </row>
    <row r="153" spans="1:25">
      <c r="Y153"/>
    </row>
    <row r="154" spans="1:25">
      <c r="Y154"/>
    </row>
    <row r="155" spans="1:25">
      <c r="Y155"/>
    </row>
    <row r="156" spans="1:25">
      <c r="Y156"/>
    </row>
    <row r="157" spans="1:25">
      <c r="Y157"/>
    </row>
    <row r="158" spans="1:25">
      <c r="Y158"/>
    </row>
    <row r="159" spans="1:25">
      <c r="Y159"/>
    </row>
    <row r="160" spans="1:25">
      <c r="Y160"/>
    </row>
    <row r="161" spans="25:25">
      <c r="Y161"/>
    </row>
    <row r="162" spans="25:25">
      <c r="Y162"/>
    </row>
    <row r="163" spans="25:25">
      <c r="Y163"/>
    </row>
  </sheetData>
  <sheetCalcPr fullCalcOnLoad="1"/>
  <mergeCells count="1">
    <mergeCell ref="A1:W1"/>
  </mergeCells>
  <conditionalFormatting sqref="Z1:Z2 Z164:Z65536 X3:X163">
    <cfRule type="cellIs" dxfId="29" priority="1" operator="lessThan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9" scale="87" fitToHeight="0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E7"/>
    </sheetView>
  </sheetViews>
  <sheetFormatPr defaultRowHeight="15"/>
  <cols>
    <col min="1" max="1" width="5.5703125" customWidth="1"/>
    <col min="2" max="2" width="18.28515625" customWidth="1"/>
  </cols>
  <sheetData>
    <row r="1" spans="1:7">
      <c r="A1" s="61"/>
      <c r="B1" s="61" t="s">
        <v>490</v>
      </c>
      <c r="C1" s="61"/>
      <c r="D1" s="61"/>
      <c r="E1" s="61"/>
      <c r="F1" s="61"/>
      <c r="G1" s="61"/>
    </row>
    <row r="2" spans="1:7" ht="26.45" customHeight="1">
      <c r="A2" s="64"/>
      <c r="B2" s="65" t="s">
        <v>498</v>
      </c>
      <c r="C2" s="66" t="s">
        <v>493</v>
      </c>
      <c r="D2" s="66" t="s">
        <v>491</v>
      </c>
      <c r="E2" s="66" t="s">
        <v>492</v>
      </c>
      <c r="F2" s="61"/>
      <c r="G2" s="61"/>
    </row>
    <row r="3" spans="1:7">
      <c r="A3" s="64">
        <v>1</v>
      </c>
      <c r="B3" s="62" t="s">
        <v>494</v>
      </c>
      <c r="C3" s="63">
        <v>0.18759259259259262</v>
      </c>
      <c r="D3" s="63">
        <v>9.9328703703703711E-2</v>
      </c>
      <c r="E3" s="63">
        <v>8.8263888888888878E-2</v>
      </c>
      <c r="F3" s="61"/>
      <c r="G3" s="61"/>
    </row>
    <row r="4" spans="1:7">
      <c r="A4" s="64">
        <v>2</v>
      </c>
      <c r="B4" s="62" t="s">
        <v>243</v>
      </c>
      <c r="C4" s="63">
        <v>0.20212962962962963</v>
      </c>
      <c r="D4" s="63">
        <v>0.10833333333333334</v>
      </c>
      <c r="E4" s="63">
        <v>9.3796296296296308E-2</v>
      </c>
      <c r="F4" s="61"/>
      <c r="G4" s="61"/>
    </row>
    <row r="5" spans="1:7">
      <c r="A5" s="64">
        <v>3</v>
      </c>
      <c r="B5" s="62" t="s">
        <v>495</v>
      </c>
      <c r="C5" s="63">
        <v>0.20793981481481483</v>
      </c>
      <c r="D5" s="63">
        <v>0.10592592592592592</v>
      </c>
      <c r="E5" s="63">
        <v>0.10201388888888889</v>
      </c>
      <c r="F5" s="61"/>
      <c r="G5" s="61"/>
    </row>
    <row r="6" spans="1:7">
      <c r="A6" s="64">
        <v>4</v>
      </c>
      <c r="B6" s="62" t="s">
        <v>496</v>
      </c>
      <c r="C6" s="63">
        <v>0.21763888888888891</v>
      </c>
      <c r="D6" s="63">
        <v>0.11681712962962963</v>
      </c>
      <c r="E6" s="63">
        <v>0.10082175925925925</v>
      </c>
      <c r="F6" s="61"/>
      <c r="G6" s="61"/>
    </row>
    <row r="7" spans="1:7">
      <c r="A7" s="64">
        <v>5</v>
      </c>
      <c r="B7" s="62" t="s">
        <v>497</v>
      </c>
      <c r="C7" s="63">
        <v>0.22665509259259262</v>
      </c>
      <c r="D7" s="63">
        <v>0.1200462962962963</v>
      </c>
      <c r="E7" s="63">
        <v>0.10660879629629628</v>
      </c>
      <c r="F7" s="61"/>
      <c r="G7" s="61"/>
    </row>
    <row r="8" spans="1:7">
      <c r="A8" s="61"/>
      <c r="B8" s="61"/>
      <c r="C8" s="61"/>
      <c r="D8" s="61"/>
      <c r="E8" s="61"/>
      <c r="F8" s="61"/>
      <c r="G8" s="6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02.kolo prezentácia</vt:lpstr>
      <vt:lpstr>02.kolo výsledky </vt:lpstr>
      <vt:lpstr>02.kolo stopky</vt:lpstr>
      <vt:lpstr>Hárok2</vt:lpstr>
      <vt:lpstr>Hárok1</vt:lpstr>
      <vt:lpstr>02.kolo výsledky  po kat</vt:lpstr>
      <vt:lpstr>teamy</vt:lpstr>
      <vt:lpstr>'02.kolo výsledky '!Oblast_tisku</vt:lpstr>
      <vt:lpstr>'02.kolo výsledky  po kat'!Oblast_tisku</vt:lpstr>
      <vt:lpstr>teamy!Oblast_tisku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2017-04-23T20:49:27Z</dcterms:modified>
</cp:coreProperties>
</file>