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Celkové výsledky" sheetId="1" r:id="rId1"/>
    <sheet name="Kategórie" sheetId="2" r:id="rId2"/>
    <sheet name="Štafety" sheetId="3" r:id="rId3"/>
    <sheet name="Deti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<sst xmlns="http://schemas.openxmlformats.org/spreadsheetml/2006/main" count="285" uniqueCount="128">
  <si>
    <t>Por.číslo</t>
  </si>
  <si>
    <t>Meno</t>
  </si>
  <si>
    <t>Oddiel</t>
  </si>
  <si>
    <t>Čas</t>
  </si>
  <si>
    <t>m</t>
  </si>
  <si>
    <t>ž</t>
  </si>
  <si>
    <t>m/ž</t>
  </si>
  <si>
    <t>dátum</t>
  </si>
  <si>
    <t>14,5 km</t>
  </si>
  <si>
    <t>Rok nar.</t>
  </si>
  <si>
    <t>Kat.</t>
  </si>
  <si>
    <t>Por. v kat.</t>
  </si>
  <si>
    <t>Štart. čís.</t>
  </si>
  <si>
    <t>Priezvisko</t>
  </si>
  <si>
    <t>Herstek</t>
  </si>
  <si>
    <t>Huk</t>
  </si>
  <si>
    <t>Jurčišin</t>
  </si>
  <si>
    <t>Kostelník</t>
  </si>
  <si>
    <t>Krišš</t>
  </si>
  <si>
    <t>Lazor</t>
  </si>
  <si>
    <t>Molčan</t>
  </si>
  <si>
    <t>Rolko</t>
  </si>
  <si>
    <t>Sovičová</t>
  </si>
  <si>
    <t>Stašová</t>
  </si>
  <si>
    <t>Jakub</t>
  </si>
  <si>
    <t>Martin</t>
  </si>
  <si>
    <t>Mikuláš</t>
  </si>
  <si>
    <t>Slavomír</t>
  </si>
  <si>
    <t>Dominik</t>
  </si>
  <si>
    <t>Marián</t>
  </si>
  <si>
    <t>Jozef</t>
  </si>
  <si>
    <t>Ján</t>
  </si>
  <si>
    <t>Emília</t>
  </si>
  <si>
    <t>Martina</t>
  </si>
  <si>
    <t>KST ZVL Prešov</t>
  </si>
  <si>
    <t>Bartošovce</t>
  </si>
  <si>
    <t>RC Gaboltov, Sveržov, Zlaté, Kurov</t>
  </si>
  <si>
    <t>Prepletaj nožkami</t>
  </si>
  <si>
    <t>Partizán Bardejov</t>
  </si>
  <si>
    <t>Gaboltov</t>
  </si>
  <si>
    <t>SPORTOVÝ KLUB POLíCIE BARDEJOV</t>
  </si>
  <si>
    <t>AK Slávia TU Košice</t>
  </si>
  <si>
    <t>Active life Košice</t>
  </si>
  <si>
    <t>SPIDER Porúbka</t>
  </si>
  <si>
    <t>Spider Porúbka</t>
  </si>
  <si>
    <t>Lihosit</t>
  </si>
  <si>
    <t>PD Magura Zborov</t>
  </si>
  <si>
    <t>Z</t>
  </si>
  <si>
    <t>Komunitné centrum Sveržov</t>
  </si>
  <si>
    <t>Biath</t>
  </si>
  <si>
    <t>Vladimír</t>
  </si>
  <si>
    <t>Wittkowske Sarah Leško Jerzy      Martino Andres</t>
  </si>
  <si>
    <t>ž  m   m</t>
  </si>
  <si>
    <t>1998   1989   1944</t>
  </si>
  <si>
    <t>1/1    1/2   1/3</t>
  </si>
  <si>
    <t>Havrila</t>
  </si>
  <si>
    <t>Roman</t>
  </si>
  <si>
    <t>Nová Lesná</t>
  </si>
  <si>
    <t>Zdravé komunity</t>
  </si>
  <si>
    <t xml:space="preserve">2/1   2/3   2/3  </t>
  </si>
  <si>
    <t>Cina Albín Mgr.         Bíla Renáta               Čehová Agáta</t>
  </si>
  <si>
    <t>1974     1978    1981</t>
  </si>
  <si>
    <t>3/1   3/2   3/3</t>
  </si>
  <si>
    <t>1961    1964    1958</t>
  </si>
  <si>
    <t>Sopko Anton      Pončák Ján        Bednár František</t>
  </si>
  <si>
    <t xml:space="preserve">4/1    4/2   4/3  </t>
  </si>
  <si>
    <t>Hankovský Jozef     Čorbová Slavomíra     Čorba Ján</t>
  </si>
  <si>
    <t>1987   1991   1993</t>
  </si>
  <si>
    <t>Sveržov - Hankovce</t>
  </si>
  <si>
    <t xml:space="preserve">Kručovský </t>
  </si>
  <si>
    <t>Tomáš</t>
  </si>
  <si>
    <t>Bardejov</t>
  </si>
  <si>
    <t>Pavúk</t>
  </si>
  <si>
    <t>L</t>
  </si>
  <si>
    <t xml:space="preserve">5/1  5/2  5/3  </t>
  </si>
  <si>
    <t>Molčan Martin     Molčanová Anna     Molčanová Hana</t>
  </si>
  <si>
    <t>1976   1978    2006</t>
  </si>
  <si>
    <t>Molčanovci</t>
  </si>
  <si>
    <t xml:space="preserve">6/1  6/2   6/3   </t>
  </si>
  <si>
    <t>Molčan Martin ml.  Molčanová Katarína   Jeleňovská Sára</t>
  </si>
  <si>
    <t>2004   2002   2002</t>
  </si>
  <si>
    <t>Partia Kurovjane</t>
  </si>
  <si>
    <t>Trusková</t>
  </si>
  <si>
    <t>Naďa</t>
  </si>
  <si>
    <t>Kurov</t>
  </si>
  <si>
    <t>Demský</t>
  </si>
  <si>
    <t>Ivan</t>
  </si>
  <si>
    <t>Por.čís.</t>
  </si>
  <si>
    <t>DETI</t>
  </si>
  <si>
    <t>7/1  7/2  7/3</t>
  </si>
  <si>
    <t>Materská škola Sveržov</t>
  </si>
  <si>
    <t>8/1  8/2   8/3</t>
  </si>
  <si>
    <t>Grejtáková Hannah   Petrušová Kristína   Gliganič Andrej</t>
  </si>
  <si>
    <t>2005   2004    1976</t>
  </si>
  <si>
    <t>Molčanová Tatiana</t>
  </si>
  <si>
    <t>Klimovský Matej</t>
  </si>
  <si>
    <t>Košice</t>
  </si>
  <si>
    <t>9/1   9/2   9/3</t>
  </si>
  <si>
    <t>Huďová Henrieta    Bílska Denisa    Ščešňák Stanislav</t>
  </si>
  <si>
    <t>1998   1999   1976</t>
  </si>
  <si>
    <t>MŠ Gaboltov</t>
  </si>
  <si>
    <t>10/1  10/2  10/3</t>
  </si>
  <si>
    <t>Mihalíková Tamarka  Voláková Anna   Voláková Lea</t>
  </si>
  <si>
    <t>2004   1973   2003</t>
  </si>
  <si>
    <t>Farnosť Gaboltov</t>
  </si>
  <si>
    <t>Ščešňáková Terezka</t>
  </si>
  <si>
    <t>Tipul Ján         Javorský Marcel      Šoltés Valentín</t>
  </si>
  <si>
    <t>1984   1974   1955</t>
  </si>
  <si>
    <t>Beňa</t>
  </si>
  <si>
    <t>Tipul Daniel</t>
  </si>
  <si>
    <t>Sveržov</t>
  </si>
  <si>
    <t>Olejár</t>
  </si>
  <si>
    <t>Marek</t>
  </si>
  <si>
    <t>11/1  11/2  11/3</t>
  </si>
  <si>
    <t>Ceľuch Ján        Ceľuch Matúš       Foľta Milan</t>
  </si>
  <si>
    <t>2000   2001    1981</t>
  </si>
  <si>
    <t xml:space="preserve">Sveržov   </t>
  </si>
  <si>
    <t>Foľta Šimon</t>
  </si>
  <si>
    <t>Výsledková listina 3.ročník - Firemný beh Sveržov 6. 5. 2017</t>
  </si>
  <si>
    <t>Štart.čís.</t>
  </si>
  <si>
    <t>Výsledky spracovala: Anna Bucová</t>
  </si>
  <si>
    <t>Hlavný rozhodca: Peter Buc, 0905299189, peter.buc59@gmail.com</t>
  </si>
  <si>
    <t>štafety - 3 x 1,2 km</t>
  </si>
  <si>
    <t>ľ</t>
  </si>
  <si>
    <t>NF</t>
  </si>
  <si>
    <t>200 m</t>
  </si>
  <si>
    <t>ŠPORTOVÝ KLUB POLíCIE BARDEJOV</t>
  </si>
  <si>
    <t>.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</si>
</sst>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[$-41B]d\.\ mmmm\ yyyy"/>
    <numFmt numFmtId="181" formatCode="#,##0.00_ ;\-#,##0.00\ "/>
    <numFmt numFmtId="182" formatCode="#,##0_ ;\-#,##0\ "/>
    <numFmt numFmtId="183" formatCode="mmm/yyyy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30"/>
      <name val="Arial"/>
      <family val="2"/>
    </font>
    <font>
      <b/>
      <sz val="11"/>
      <color indexed="30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3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1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/>
    </xf>
    <xf numFmtId="0" fontId="0" fillId="24" borderId="10" xfId="0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" fontId="0" fillId="24" borderId="10" xfId="0" applyNumberFormat="1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center"/>
    </xf>
    <xf numFmtId="21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46" fontId="28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/>
    </xf>
    <xf numFmtId="1" fontId="30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left"/>
    </xf>
    <xf numFmtId="0" fontId="32" fillId="0" borderId="10" xfId="0" applyFont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33" fillId="0" borderId="10" xfId="0" applyFont="1" applyBorder="1" applyAlignment="1">
      <alignment/>
    </xf>
    <xf numFmtId="0" fontId="32" fillId="0" borderId="10" xfId="0" applyFont="1" applyBorder="1" applyAlignment="1">
      <alignment/>
    </xf>
    <xf numFmtId="1" fontId="34" fillId="0" borderId="10" xfId="0" applyNumberFormat="1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21" fontId="32" fillId="0" borderId="10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/>
    </xf>
    <xf numFmtId="1" fontId="38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left"/>
    </xf>
    <xf numFmtId="0" fontId="36" fillId="24" borderId="10" xfId="0" applyFont="1" applyFill="1" applyBorder="1" applyAlignment="1">
      <alignment horizontal="center"/>
    </xf>
    <xf numFmtId="21" fontId="36" fillId="0" borderId="10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1" fontId="2" fillId="0" borderId="0" xfId="0" applyNumberFormat="1" applyFont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1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wrapText="1"/>
    </xf>
    <xf numFmtId="1" fontId="36" fillId="0" borderId="10" xfId="0" applyNumberFormat="1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21" fontId="41" fillId="0" borderId="10" xfId="0" applyNumberFormat="1" applyFont="1" applyBorder="1" applyAlignment="1">
      <alignment horizontal="center" vertical="center"/>
    </xf>
    <xf numFmtId="21" fontId="40" fillId="0" borderId="10" xfId="0" applyNumberFormat="1" applyFont="1" applyBorder="1" applyAlignment="1">
      <alignment horizontal="center" vertical="center"/>
    </xf>
    <xf numFmtId="21" fontId="8" fillId="0" borderId="10" xfId="0" applyNumberFormat="1" applyFont="1" applyBorder="1" applyAlignment="1">
      <alignment horizontal="center" vertical="center"/>
    </xf>
    <xf numFmtId="46" fontId="8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25" borderId="10" xfId="0" applyFill="1" applyBorder="1" applyAlignment="1">
      <alignment horizontal="center"/>
    </xf>
    <xf numFmtId="0" fontId="6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 horizontal="center"/>
    </xf>
    <xf numFmtId="0" fontId="1" fillId="25" borderId="10" xfId="0" applyFont="1" applyFill="1" applyBorder="1" applyAlignment="1">
      <alignment horizontal="left"/>
    </xf>
    <xf numFmtId="21" fontId="0" fillId="25" borderId="10" xfId="0" applyNumberFormat="1" applyFill="1" applyBorder="1" applyAlignment="1">
      <alignment horizontal="center"/>
    </xf>
    <xf numFmtId="0" fontId="6" fillId="25" borderId="10" xfId="0" applyFont="1" applyFill="1" applyBorder="1" applyAlignment="1">
      <alignment vertical="center" wrapText="1"/>
    </xf>
    <xf numFmtId="0" fontId="0" fillId="25" borderId="10" xfId="0" applyFill="1" applyBorder="1" applyAlignment="1">
      <alignment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left" vertical="center" wrapText="1"/>
    </xf>
    <xf numFmtId="0" fontId="0" fillId="25" borderId="10" xfId="0" applyFill="1" applyBorder="1" applyAlignment="1">
      <alignment/>
    </xf>
    <xf numFmtId="0" fontId="10" fillId="0" borderId="0" xfId="0" applyFont="1" applyBorder="1" applyAlignment="1">
      <alignment horizontal="left"/>
    </xf>
    <xf numFmtId="0" fontId="28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24" borderId="11" xfId="0" applyFill="1" applyBorder="1" applyAlignment="1">
      <alignment horizontal="center"/>
    </xf>
    <xf numFmtId="46" fontId="0" fillId="0" borderId="11" xfId="0" applyNumberForma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/>
    </xf>
    <xf numFmtId="1" fontId="5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1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/>
    </xf>
    <xf numFmtId="21" fontId="4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8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0" fontId="28" fillId="24" borderId="11" xfId="0" applyFont="1" applyFill="1" applyBorder="1" applyAlignment="1">
      <alignment horizontal="center"/>
    </xf>
    <xf numFmtId="21" fontId="28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ercent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2">
      <selection activeCell="C3" sqref="C3"/>
    </sheetView>
  </sheetViews>
  <sheetFormatPr defaultColWidth="9.140625" defaultRowHeight="12.75"/>
  <cols>
    <col min="1" max="1" width="4.8515625" style="2" customWidth="1"/>
    <col min="2" max="2" width="7.00390625" style="2" customWidth="1"/>
    <col min="3" max="3" width="13.57421875" style="9" customWidth="1"/>
    <col min="4" max="4" width="9.7109375" style="0" customWidth="1"/>
    <col min="5" max="5" width="5.28125" style="2" customWidth="1"/>
    <col min="6" max="6" width="7.421875" style="28" customWidth="1"/>
    <col min="7" max="7" width="33.28125" style="14" customWidth="1"/>
    <col min="8" max="8" width="5.00390625" style="2" customWidth="1"/>
    <col min="9" max="9" width="5.28125" style="2" customWidth="1"/>
    <col min="10" max="10" width="11.421875" style="2" customWidth="1"/>
    <col min="11" max="11" width="4.28125" style="2" hidden="1" customWidth="1"/>
    <col min="12" max="12" width="2.140625" style="0" hidden="1" customWidth="1"/>
  </cols>
  <sheetData>
    <row r="1" spans="5:6" ht="4.5" customHeight="1" hidden="1">
      <c r="E1" s="2" t="s">
        <v>7</v>
      </c>
      <c r="F1" s="28">
        <v>2017</v>
      </c>
    </row>
    <row r="2" spans="1:11" s="4" customFormat="1" ht="43.5" customHeight="1">
      <c r="A2" s="155" t="s">
        <v>118</v>
      </c>
      <c r="B2" s="155"/>
      <c r="C2" s="155"/>
      <c r="D2" s="155"/>
      <c r="E2" s="155"/>
      <c r="F2" s="155"/>
      <c r="G2" s="155"/>
      <c r="H2" s="155"/>
      <c r="I2" s="155"/>
      <c r="J2" s="155"/>
      <c r="K2" s="44"/>
    </row>
    <row r="3" spans="1:11" s="4" customFormat="1" ht="35.25" customHeight="1" thickBot="1">
      <c r="A3" s="156" t="s">
        <v>8</v>
      </c>
      <c r="B3" s="156"/>
      <c r="C3" s="46"/>
      <c r="E3" s="162" t="s">
        <v>127</v>
      </c>
      <c r="F3" s="47"/>
      <c r="G3" s="48"/>
      <c r="H3" s="44"/>
      <c r="I3" s="44"/>
      <c r="J3" s="44"/>
      <c r="K3" s="44"/>
    </row>
    <row r="4" spans="1:12" s="4" customFormat="1" ht="39.75" thickBot="1">
      <c r="A4" s="134" t="s">
        <v>0</v>
      </c>
      <c r="B4" s="135" t="s">
        <v>12</v>
      </c>
      <c r="C4" s="136" t="s">
        <v>13</v>
      </c>
      <c r="D4" s="124" t="s">
        <v>1</v>
      </c>
      <c r="E4" s="123" t="s">
        <v>6</v>
      </c>
      <c r="F4" s="137" t="s">
        <v>9</v>
      </c>
      <c r="G4" s="138" t="s">
        <v>2</v>
      </c>
      <c r="H4" s="123" t="s">
        <v>10</v>
      </c>
      <c r="I4" s="135" t="s">
        <v>11</v>
      </c>
      <c r="J4" s="139" t="s">
        <v>3</v>
      </c>
      <c r="K4" s="149" t="s">
        <v>47</v>
      </c>
      <c r="L4" s="36"/>
    </row>
    <row r="5" spans="1:12" s="57" customFormat="1" ht="15">
      <c r="A5" s="119">
        <v>1</v>
      </c>
      <c r="B5" s="119">
        <v>1</v>
      </c>
      <c r="C5" s="143" t="s">
        <v>20</v>
      </c>
      <c r="D5" s="150" t="s">
        <v>30</v>
      </c>
      <c r="E5" s="119" t="s">
        <v>4</v>
      </c>
      <c r="F5" s="151">
        <v>1967</v>
      </c>
      <c r="G5" s="152" t="s">
        <v>41</v>
      </c>
      <c r="H5" s="153" t="str">
        <f aca="true" t="shared" si="0" ref="H5:H23">IF($E5="m",IF($F$1-$F5&gt;19,IF($F$1-$F5&lt;40,"A",IF($F$1-$F5&gt;49,IF($F$1-$F5&gt;59,IF($F$1-$F5&gt;69,"E","D"),"C"),"B")),"JM"),IF($F$1-$F5&gt;19,IF($F$1-$F5&lt;35,"F",IF($F$1-$F5&lt;50,"G","H")),"JŽ"))</f>
        <v>C</v>
      </c>
      <c r="I5" s="153">
        <f>COUNTIF(H$5:H5,H5)</f>
        <v>1</v>
      </c>
      <c r="J5" s="154">
        <v>0.039143518518518515</v>
      </c>
      <c r="K5" s="49">
        <v>0</v>
      </c>
      <c r="L5" s="56" t="s">
        <v>73</v>
      </c>
    </row>
    <row r="6" spans="1:15" s="57" customFormat="1" ht="15">
      <c r="A6" s="49">
        <v>2</v>
      </c>
      <c r="B6" s="49">
        <v>6</v>
      </c>
      <c r="C6" s="50" t="s">
        <v>14</v>
      </c>
      <c r="D6" s="51" t="s">
        <v>24</v>
      </c>
      <c r="E6" s="49" t="s">
        <v>4</v>
      </c>
      <c r="F6" s="52">
        <v>1992</v>
      </c>
      <c r="G6" s="53" t="s">
        <v>35</v>
      </c>
      <c r="H6" s="54" t="str">
        <f t="shared" si="0"/>
        <v>A</v>
      </c>
      <c r="I6" s="54">
        <f>COUNTIF(H$5:H6,H6)</f>
        <v>1</v>
      </c>
      <c r="J6" s="58">
        <v>0.04138888888888889</v>
      </c>
      <c r="K6" s="49">
        <v>8</v>
      </c>
      <c r="L6" s="56"/>
      <c r="O6" s="57" t="s">
        <v>123</v>
      </c>
    </row>
    <row r="7" spans="1:12" s="69" customFormat="1" ht="15">
      <c r="A7" s="62">
        <v>3</v>
      </c>
      <c r="B7" s="63">
        <v>2</v>
      </c>
      <c r="C7" s="64" t="s">
        <v>45</v>
      </c>
      <c r="D7" s="65" t="s">
        <v>31</v>
      </c>
      <c r="E7" s="62" t="s">
        <v>4</v>
      </c>
      <c r="F7" s="66">
        <v>1960</v>
      </c>
      <c r="G7" s="67" t="s">
        <v>46</v>
      </c>
      <c r="H7" s="63" t="str">
        <f t="shared" si="0"/>
        <v>C</v>
      </c>
      <c r="I7" s="63">
        <f>COUNTIF(H$5:H7,H7)</f>
        <v>2</v>
      </c>
      <c r="J7" s="68">
        <v>0.044236111111111115</v>
      </c>
      <c r="K7" s="62">
        <v>8</v>
      </c>
      <c r="L7" s="65"/>
    </row>
    <row r="8" spans="1:12" s="57" customFormat="1" ht="15">
      <c r="A8" s="49">
        <v>4</v>
      </c>
      <c r="B8" s="49">
        <v>10</v>
      </c>
      <c r="C8" s="59" t="s">
        <v>72</v>
      </c>
      <c r="D8" s="56" t="s">
        <v>30</v>
      </c>
      <c r="E8" s="49" t="s">
        <v>4</v>
      </c>
      <c r="F8" s="60">
        <v>1972</v>
      </c>
      <c r="G8" s="61" t="s">
        <v>43</v>
      </c>
      <c r="H8" s="54" t="str">
        <f t="shared" si="0"/>
        <v>B</v>
      </c>
      <c r="I8" s="54">
        <f>COUNTIF(H$5:H8,H8)</f>
        <v>1</v>
      </c>
      <c r="J8" s="55">
        <v>0.044641203703703704</v>
      </c>
      <c r="K8" s="49">
        <v>8</v>
      </c>
      <c r="L8" s="56" t="s">
        <v>73</v>
      </c>
    </row>
    <row r="9" spans="1:12" s="69" customFormat="1" ht="15">
      <c r="A9" s="62">
        <v>5</v>
      </c>
      <c r="B9" s="62">
        <v>5</v>
      </c>
      <c r="C9" s="70" t="s">
        <v>17</v>
      </c>
      <c r="D9" s="71" t="s">
        <v>27</v>
      </c>
      <c r="E9" s="62" t="s">
        <v>4</v>
      </c>
      <c r="F9" s="72">
        <v>1972</v>
      </c>
      <c r="G9" s="73" t="s">
        <v>38</v>
      </c>
      <c r="H9" s="63" t="str">
        <f t="shared" si="0"/>
        <v>B</v>
      </c>
      <c r="I9" s="63">
        <f>COUNTIF(H$5:H9,H9)</f>
        <v>2</v>
      </c>
      <c r="J9" s="68">
        <v>0.04570601851851852</v>
      </c>
      <c r="K9" s="62">
        <v>0</v>
      </c>
      <c r="L9" s="65"/>
    </row>
    <row r="10" spans="1:12" s="69" customFormat="1" ht="15">
      <c r="A10" s="62">
        <v>6</v>
      </c>
      <c r="B10" s="62">
        <v>4</v>
      </c>
      <c r="C10" s="64" t="s">
        <v>55</v>
      </c>
      <c r="D10" s="65" t="s">
        <v>56</v>
      </c>
      <c r="E10" s="62" t="s">
        <v>4</v>
      </c>
      <c r="F10" s="66">
        <v>1980</v>
      </c>
      <c r="G10" s="67" t="s">
        <v>57</v>
      </c>
      <c r="H10" s="63" t="str">
        <f t="shared" si="0"/>
        <v>A</v>
      </c>
      <c r="I10" s="63">
        <f>COUNTIF(H$5:H10,H10)</f>
        <v>2</v>
      </c>
      <c r="J10" s="68">
        <v>0.04908564814814815</v>
      </c>
      <c r="K10" s="62">
        <v>8</v>
      </c>
      <c r="L10" s="65"/>
    </row>
    <row r="11" spans="1:12" s="81" customFormat="1" ht="15">
      <c r="A11" s="74">
        <v>7</v>
      </c>
      <c r="B11" s="74">
        <v>3</v>
      </c>
      <c r="C11" s="75" t="s">
        <v>49</v>
      </c>
      <c r="D11" s="76" t="s">
        <v>50</v>
      </c>
      <c r="E11" s="74" t="s">
        <v>4</v>
      </c>
      <c r="F11" s="77">
        <v>1975</v>
      </c>
      <c r="G11" s="78" t="s">
        <v>39</v>
      </c>
      <c r="H11" s="79" t="str">
        <f t="shared" si="0"/>
        <v>B</v>
      </c>
      <c r="I11" s="79">
        <f>COUNTIF(H$5:H11,H11)</f>
        <v>3</v>
      </c>
      <c r="J11" s="80">
        <v>0.05108796296296297</v>
      </c>
      <c r="K11" s="74">
        <v>8</v>
      </c>
      <c r="L11" s="76"/>
    </row>
    <row r="12" spans="1:12" s="81" customFormat="1" ht="15">
      <c r="A12" s="74">
        <v>8</v>
      </c>
      <c r="B12" s="74">
        <v>16</v>
      </c>
      <c r="C12" s="82" t="s">
        <v>16</v>
      </c>
      <c r="D12" s="83" t="s">
        <v>26</v>
      </c>
      <c r="E12" s="74" t="s">
        <v>4</v>
      </c>
      <c r="F12" s="84">
        <v>1958</v>
      </c>
      <c r="G12" s="85" t="s">
        <v>37</v>
      </c>
      <c r="H12" s="79" t="str">
        <f t="shared" si="0"/>
        <v>C</v>
      </c>
      <c r="I12" s="79">
        <f>COUNTIF(H$5:H12,H12)</f>
        <v>3</v>
      </c>
      <c r="J12" s="80">
        <v>0.05157407407407408</v>
      </c>
      <c r="K12" s="74">
        <v>0</v>
      </c>
      <c r="L12" s="76"/>
    </row>
    <row r="13" spans="1:12" ht="14.25">
      <c r="A13" s="3">
        <v>9</v>
      </c>
      <c r="B13" s="3">
        <v>18</v>
      </c>
      <c r="C13" s="11" t="s">
        <v>108</v>
      </c>
      <c r="D13" s="12" t="s">
        <v>31</v>
      </c>
      <c r="E13" s="3" t="s">
        <v>4</v>
      </c>
      <c r="F13" s="30">
        <v>1962</v>
      </c>
      <c r="G13" s="27" t="s">
        <v>71</v>
      </c>
      <c r="H13" s="35" t="str">
        <f t="shared" si="0"/>
        <v>C</v>
      </c>
      <c r="I13" s="35">
        <f>COUNTIF(H$5:H13,H13)</f>
        <v>4</v>
      </c>
      <c r="J13" s="38">
        <v>0.05168981481481482</v>
      </c>
      <c r="K13" s="3">
        <v>8</v>
      </c>
      <c r="L13" s="1"/>
    </row>
    <row r="14" spans="1:12" s="57" customFormat="1" ht="15">
      <c r="A14" s="49">
        <v>10</v>
      </c>
      <c r="B14" s="49">
        <v>14</v>
      </c>
      <c r="C14" s="59" t="s">
        <v>85</v>
      </c>
      <c r="D14" s="56" t="s">
        <v>86</v>
      </c>
      <c r="E14" s="49" t="s">
        <v>4</v>
      </c>
      <c r="F14" s="60">
        <v>1957</v>
      </c>
      <c r="G14" s="61" t="s">
        <v>38</v>
      </c>
      <c r="H14" s="54" t="str">
        <f t="shared" si="0"/>
        <v>D</v>
      </c>
      <c r="I14" s="54">
        <f>COUNTIF(H$5:H14,H14)</f>
        <v>1</v>
      </c>
      <c r="J14" s="55">
        <v>0.052812500000000005</v>
      </c>
      <c r="K14" s="49">
        <v>8</v>
      </c>
      <c r="L14" s="56"/>
    </row>
    <row r="15" spans="1:12" ht="14.25">
      <c r="A15" s="3">
        <v>11</v>
      </c>
      <c r="B15" s="3">
        <v>7</v>
      </c>
      <c r="C15" s="11" t="s">
        <v>69</v>
      </c>
      <c r="D15" s="1" t="s">
        <v>70</v>
      </c>
      <c r="E15" s="3" t="s">
        <v>4</v>
      </c>
      <c r="F15" s="30">
        <v>1960</v>
      </c>
      <c r="G15" s="27" t="s">
        <v>71</v>
      </c>
      <c r="H15" s="35" t="str">
        <f t="shared" si="0"/>
        <v>C</v>
      </c>
      <c r="I15" s="35">
        <f>COUNTIF(H$5:H15,H15)</f>
        <v>5</v>
      </c>
      <c r="J15" s="38">
        <v>0.053599537037037036</v>
      </c>
      <c r="K15" s="3">
        <v>8</v>
      </c>
      <c r="L15" s="1"/>
    </row>
    <row r="16" spans="1:12" s="57" customFormat="1" ht="15">
      <c r="A16" s="49">
        <v>12</v>
      </c>
      <c r="B16" s="49">
        <v>12</v>
      </c>
      <c r="C16" s="50" t="s">
        <v>23</v>
      </c>
      <c r="D16" s="51" t="s">
        <v>33</v>
      </c>
      <c r="E16" s="49" t="s">
        <v>5</v>
      </c>
      <c r="F16" s="52">
        <v>1978</v>
      </c>
      <c r="G16" s="53" t="s">
        <v>44</v>
      </c>
      <c r="H16" s="54" t="str">
        <f t="shared" si="0"/>
        <v>G</v>
      </c>
      <c r="I16" s="54">
        <f>COUNTIF(H$5:H16,H16)</f>
        <v>1</v>
      </c>
      <c r="J16" s="55">
        <v>0.053599537037037036</v>
      </c>
      <c r="K16" s="49">
        <v>8</v>
      </c>
      <c r="L16" s="56" t="s">
        <v>73</v>
      </c>
    </row>
    <row r="17" spans="1:12" s="81" customFormat="1" ht="15">
      <c r="A17" s="74">
        <v>13</v>
      </c>
      <c r="B17" s="74">
        <v>8</v>
      </c>
      <c r="C17" s="82" t="s">
        <v>19</v>
      </c>
      <c r="D17" s="83" t="s">
        <v>29</v>
      </c>
      <c r="E17" s="74" t="s">
        <v>4</v>
      </c>
      <c r="F17" s="84">
        <v>1978</v>
      </c>
      <c r="G17" s="85" t="s">
        <v>40</v>
      </c>
      <c r="H17" s="79" t="str">
        <f t="shared" si="0"/>
        <v>A</v>
      </c>
      <c r="I17" s="79">
        <f>COUNTIF(H$5:H17,H17)</f>
        <v>3</v>
      </c>
      <c r="J17" s="80">
        <v>0.054467592592592595</v>
      </c>
      <c r="K17" s="74">
        <v>0</v>
      </c>
      <c r="L17" s="76"/>
    </row>
    <row r="18" spans="1:12" s="81" customFormat="1" ht="15">
      <c r="A18" s="74">
        <v>14</v>
      </c>
      <c r="B18" s="74">
        <v>11</v>
      </c>
      <c r="C18" s="82" t="s">
        <v>22</v>
      </c>
      <c r="D18" s="83" t="s">
        <v>32</v>
      </c>
      <c r="E18" s="74" t="s">
        <v>5</v>
      </c>
      <c r="F18" s="84">
        <v>1982</v>
      </c>
      <c r="G18" s="85" t="s">
        <v>43</v>
      </c>
      <c r="H18" s="79" t="str">
        <f t="shared" si="0"/>
        <v>G</v>
      </c>
      <c r="I18" s="79">
        <f>COUNTIF(H$5:H18,H18)</f>
        <v>2</v>
      </c>
      <c r="J18" s="80">
        <v>0.05457175925925926</v>
      </c>
      <c r="K18" s="74">
        <v>0</v>
      </c>
      <c r="L18" s="76" t="s">
        <v>73</v>
      </c>
    </row>
    <row r="19" spans="1:12" ht="14.25">
      <c r="A19" s="3">
        <v>15</v>
      </c>
      <c r="B19" s="3">
        <v>15</v>
      </c>
      <c r="C19" s="10" t="s">
        <v>18</v>
      </c>
      <c r="D19" s="7" t="s">
        <v>28</v>
      </c>
      <c r="E19" s="3" t="s">
        <v>4</v>
      </c>
      <c r="F19" s="29">
        <v>1990</v>
      </c>
      <c r="G19" s="26" t="s">
        <v>39</v>
      </c>
      <c r="H19" s="35" t="str">
        <f t="shared" si="0"/>
        <v>A</v>
      </c>
      <c r="I19" s="35">
        <f>COUNTIF(H$5:H19,H19)</f>
        <v>4</v>
      </c>
      <c r="J19" s="38">
        <v>0.05578703703703703</v>
      </c>
      <c r="K19" s="3">
        <v>0</v>
      </c>
      <c r="L19" s="1"/>
    </row>
    <row r="20" spans="1:12" ht="14.25">
      <c r="A20" s="3">
        <v>16</v>
      </c>
      <c r="B20" s="3">
        <v>17</v>
      </c>
      <c r="C20" s="10" t="s">
        <v>15</v>
      </c>
      <c r="D20" s="7" t="s">
        <v>25</v>
      </c>
      <c r="E20" s="3" t="s">
        <v>4</v>
      </c>
      <c r="F20" s="29">
        <v>1974</v>
      </c>
      <c r="G20" s="26" t="s">
        <v>36</v>
      </c>
      <c r="H20" s="35" t="str">
        <f t="shared" si="0"/>
        <v>B</v>
      </c>
      <c r="I20" s="35">
        <f>COUNTIF(H$5:H20,H20)</f>
        <v>4</v>
      </c>
      <c r="J20" s="38">
        <v>0.056805555555555554</v>
      </c>
      <c r="K20" s="3">
        <v>0</v>
      </c>
      <c r="L20" s="1"/>
    </row>
    <row r="21" spans="1:12" ht="14.25">
      <c r="A21" s="3">
        <v>17</v>
      </c>
      <c r="B21" s="3">
        <v>9</v>
      </c>
      <c r="C21" s="10" t="s">
        <v>21</v>
      </c>
      <c r="D21" s="7" t="s">
        <v>25</v>
      </c>
      <c r="E21" s="3" t="s">
        <v>4</v>
      </c>
      <c r="F21" s="29">
        <v>1990</v>
      </c>
      <c r="G21" s="26" t="s">
        <v>42</v>
      </c>
      <c r="H21" s="35" t="str">
        <f t="shared" si="0"/>
        <v>A</v>
      </c>
      <c r="I21" s="35">
        <f>COUNTIF(H$5:H21,H21)</f>
        <v>5</v>
      </c>
      <c r="J21" s="38">
        <v>0.05804398148148148</v>
      </c>
      <c r="K21" s="3">
        <v>8</v>
      </c>
      <c r="L21" s="1"/>
    </row>
    <row r="22" spans="1:13" ht="14.25">
      <c r="A22" s="3">
        <v>18</v>
      </c>
      <c r="B22" s="3">
        <v>19</v>
      </c>
      <c r="C22" s="11" t="s">
        <v>111</v>
      </c>
      <c r="D22" s="12" t="s">
        <v>112</v>
      </c>
      <c r="E22" s="3" t="s">
        <v>4</v>
      </c>
      <c r="F22" s="30">
        <v>1981</v>
      </c>
      <c r="G22" s="27" t="s">
        <v>110</v>
      </c>
      <c r="H22" s="35" t="str">
        <f t="shared" si="0"/>
        <v>A</v>
      </c>
      <c r="I22" s="35">
        <f>COUNTIF(H$5:H22,H22)</f>
        <v>6</v>
      </c>
      <c r="J22" s="38">
        <v>0.05938657407407407</v>
      </c>
      <c r="K22" s="3">
        <v>8</v>
      </c>
      <c r="L22" s="1"/>
      <c r="M22" s="6"/>
    </row>
    <row r="23" spans="1:13" ht="14.25">
      <c r="A23" s="3">
        <v>19</v>
      </c>
      <c r="B23" s="3">
        <v>13</v>
      </c>
      <c r="C23" s="11" t="s">
        <v>82</v>
      </c>
      <c r="D23" s="1" t="s">
        <v>83</v>
      </c>
      <c r="E23" s="3" t="s">
        <v>5</v>
      </c>
      <c r="F23" s="30">
        <v>1974</v>
      </c>
      <c r="G23" s="27" t="s">
        <v>84</v>
      </c>
      <c r="H23" s="35" t="str">
        <f t="shared" si="0"/>
        <v>G</v>
      </c>
      <c r="I23" s="35">
        <f>COUNTIF(H$5:H23,H23)</f>
        <v>3</v>
      </c>
      <c r="J23" s="3" t="s">
        <v>124</v>
      </c>
      <c r="K23" s="3">
        <v>8</v>
      </c>
      <c r="L23" s="1"/>
      <c r="M23" s="6"/>
    </row>
    <row r="24" ht="14.25">
      <c r="K24" s="2">
        <f>SUM(K5:K23)</f>
        <v>96</v>
      </c>
    </row>
    <row r="26" spans="1:11" s="98" customFormat="1" ht="14.25" customHeight="1">
      <c r="A26" s="157" t="s">
        <v>121</v>
      </c>
      <c r="B26" s="157"/>
      <c r="C26" s="157"/>
      <c r="D26" s="157"/>
      <c r="E26" s="157"/>
      <c r="F26" s="157"/>
      <c r="G26" s="157"/>
      <c r="H26" s="97"/>
      <c r="I26" s="97"/>
      <c r="J26" s="97"/>
      <c r="K26" s="97"/>
    </row>
    <row r="27" spans="1:11" s="98" customFormat="1" ht="14.25" customHeight="1">
      <c r="A27" s="157" t="s">
        <v>120</v>
      </c>
      <c r="B27" s="157"/>
      <c r="C27" s="157"/>
      <c r="D27" s="157"/>
      <c r="E27" s="157"/>
      <c r="F27" s="157"/>
      <c r="G27" s="157"/>
      <c r="H27" s="97"/>
      <c r="I27" s="97"/>
      <c r="J27" s="97"/>
      <c r="K27" s="97"/>
    </row>
  </sheetData>
  <sheetProtection/>
  <mergeCells count="4">
    <mergeCell ref="A2:J2"/>
    <mergeCell ref="A3:B3"/>
    <mergeCell ref="A26:G26"/>
    <mergeCell ref="A27:G27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2">
      <selection activeCell="G32" sqref="G32"/>
    </sheetView>
  </sheetViews>
  <sheetFormatPr defaultColWidth="9.140625" defaultRowHeight="12.75"/>
  <cols>
    <col min="1" max="1" width="4.8515625" style="2" customWidth="1"/>
    <col min="2" max="2" width="7.00390625" style="2" customWidth="1"/>
    <col min="3" max="3" width="13.57421875" style="9" customWidth="1"/>
    <col min="4" max="4" width="9.7109375" style="0" customWidth="1"/>
    <col min="5" max="5" width="5.28125" style="2" customWidth="1"/>
    <col min="6" max="6" width="7.421875" style="28" customWidth="1"/>
    <col min="7" max="7" width="30.8515625" style="14" customWidth="1"/>
    <col min="8" max="8" width="5.00390625" style="2" customWidth="1"/>
    <col min="9" max="9" width="5.28125" style="2" customWidth="1"/>
    <col min="10" max="10" width="11.421875" style="2" customWidth="1"/>
    <col min="11" max="11" width="4.28125" style="2" hidden="1" customWidth="1"/>
    <col min="12" max="12" width="2.140625" style="0" hidden="1" customWidth="1"/>
  </cols>
  <sheetData>
    <row r="1" spans="5:6" ht="4.5" customHeight="1" hidden="1">
      <c r="E1" s="2" t="s">
        <v>7</v>
      </c>
      <c r="F1" s="28">
        <v>2017</v>
      </c>
    </row>
    <row r="2" spans="1:11" s="6" customFormat="1" ht="50.25" customHeight="1">
      <c r="A2" s="155" t="s">
        <v>118</v>
      </c>
      <c r="B2" s="155"/>
      <c r="C2" s="155"/>
      <c r="D2" s="155"/>
      <c r="E2" s="155"/>
      <c r="F2" s="155"/>
      <c r="G2" s="155"/>
      <c r="H2" s="155"/>
      <c r="I2" s="155"/>
      <c r="J2" s="155"/>
      <c r="K2" s="16"/>
    </row>
    <row r="3" spans="1:2" ht="24.75" customHeight="1" thickBot="1">
      <c r="A3" s="156" t="s">
        <v>8</v>
      </c>
      <c r="B3" s="156"/>
    </row>
    <row r="4" spans="1:12" s="6" customFormat="1" ht="39.75" thickBot="1">
      <c r="A4" s="134" t="s">
        <v>0</v>
      </c>
      <c r="B4" s="135" t="s">
        <v>12</v>
      </c>
      <c r="C4" s="136" t="s">
        <v>13</v>
      </c>
      <c r="D4" s="124" t="s">
        <v>1</v>
      </c>
      <c r="E4" s="123" t="s">
        <v>6</v>
      </c>
      <c r="F4" s="137" t="s">
        <v>9</v>
      </c>
      <c r="G4" s="138" t="s">
        <v>2</v>
      </c>
      <c r="H4" s="123" t="s">
        <v>10</v>
      </c>
      <c r="I4" s="135" t="s">
        <v>11</v>
      </c>
      <c r="J4" s="139" t="s">
        <v>3</v>
      </c>
      <c r="K4" s="126" t="s">
        <v>47</v>
      </c>
      <c r="L4" s="12"/>
    </row>
    <row r="5" spans="1:12" ht="14.25">
      <c r="A5" s="127">
        <v>1</v>
      </c>
      <c r="B5" s="127">
        <v>6</v>
      </c>
      <c r="C5" s="128" t="s">
        <v>14</v>
      </c>
      <c r="D5" s="129" t="s">
        <v>24</v>
      </c>
      <c r="E5" s="127" t="s">
        <v>4</v>
      </c>
      <c r="F5" s="130">
        <v>1992</v>
      </c>
      <c r="G5" s="131" t="s">
        <v>35</v>
      </c>
      <c r="H5" s="132" t="str">
        <f aca="true" t="shared" si="0" ref="H5:H10">IF($E5="m",IF($F$1-$F5&gt;19,IF($F$1-$F5&lt;40,"A",IF($F$1-$F5&gt;49,IF($F$1-$F5&gt;59,IF($F$1-$F5&gt;69,"E","D"),"C"),"B")),"JM"),IF($F$1-$F5&gt;19,IF($F$1-$F5&lt;35,"F",IF($F$1-$F5&lt;50,"G","H")),"JŽ"))</f>
        <v>A</v>
      </c>
      <c r="I5" s="132">
        <f>COUNTIF(H$5:H5,H5)</f>
        <v>1</v>
      </c>
      <c r="J5" s="133">
        <v>0.04138888888888889</v>
      </c>
      <c r="K5" s="3">
        <v>0</v>
      </c>
      <c r="L5" s="12" t="s">
        <v>73</v>
      </c>
    </row>
    <row r="6" spans="1:12" ht="14.25">
      <c r="A6" s="3">
        <v>2</v>
      </c>
      <c r="B6" s="3">
        <v>4</v>
      </c>
      <c r="C6" s="11" t="s">
        <v>55</v>
      </c>
      <c r="D6" s="12" t="s">
        <v>56</v>
      </c>
      <c r="E6" s="3" t="s">
        <v>4</v>
      </c>
      <c r="F6" s="30">
        <v>1980</v>
      </c>
      <c r="G6" s="27" t="s">
        <v>57</v>
      </c>
      <c r="H6" s="35" t="str">
        <f t="shared" si="0"/>
        <v>A</v>
      </c>
      <c r="I6" s="35">
        <f>COUNTIF(H$5:H6,H6)</f>
        <v>2</v>
      </c>
      <c r="J6" s="38">
        <v>0.04908564814814815</v>
      </c>
      <c r="K6" s="3">
        <v>8</v>
      </c>
      <c r="L6" s="1"/>
    </row>
    <row r="7" spans="1:12" ht="14.25">
      <c r="A7" s="3">
        <v>3</v>
      </c>
      <c r="B7" s="3">
        <v>8</v>
      </c>
      <c r="C7" s="10" t="s">
        <v>19</v>
      </c>
      <c r="D7" s="7" t="s">
        <v>29</v>
      </c>
      <c r="E7" s="3" t="s">
        <v>4</v>
      </c>
      <c r="F7" s="29">
        <v>1978</v>
      </c>
      <c r="G7" s="26" t="s">
        <v>126</v>
      </c>
      <c r="H7" s="35" t="str">
        <f t="shared" si="0"/>
        <v>A</v>
      </c>
      <c r="I7" s="35">
        <f>COUNTIF(H$5:H7,H7)</f>
        <v>3</v>
      </c>
      <c r="J7" s="38">
        <v>0.054467592592592595</v>
      </c>
      <c r="K7" s="3">
        <v>8</v>
      </c>
      <c r="L7" s="1"/>
    </row>
    <row r="8" spans="1:13" ht="14.25">
      <c r="A8" s="3">
        <v>4</v>
      </c>
      <c r="B8" s="3">
        <v>15</v>
      </c>
      <c r="C8" s="10" t="s">
        <v>18</v>
      </c>
      <c r="D8" s="7" t="s">
        <v>28</v>
      </c>
      <c r="E8" s="3" t="s">
        <v>4</v>
      </c>
      <c r="F8" s="29">
        <v>1990</v>
      </c>
      <c r="G8" s="26" t="s">
        <v>39</v>
      </c>
      <c r="H8" s="35" t="str">
        <f t="shared" si="0"/>
        <v>A</v>
      </c>
      <c r="I8" s="35">
        <f>COUNTIF(H$5:H8,H8)</f>
        <v>4</v>
      </c>
      <c r="J8" s="38">
        <v>0.05578703703703703</v>
      </c>
      <c r="K8" s="3">
        <v>8</v>
      </c>
      <c r="L8" s="12" t="s">
        <v>73</v>
      </c>
      <c r="M8" s="6"/>
    </row>
    <row r="9" spans="1:12" ht="14.25">
      <c r="A9" s="3">
        <v>5</v>
      </c>
      <c r="B9" s="3">
        <v>9</v>
      </c>
      <c r="C9" s="10" t="s">
        <v>21</v>
      </c>
      <c r="D9" s="7" t="s">
        <v>25</v>
      </c>
      <c r="E9" s="3" t="s">
        <v>4</v>
      </c>
      <c r="F9" s="29">
        <v>1990</v>
      </c>
      <c r="G9" s="26" t="s">
        <v>42</v>
      </c>
      <c r="H9" s="35" t="str">
        <f t="shared" si="0"/>
        <v>A</v>
      </c>
      <c r="I9" s="35">
        <f>COUNTIF(H$5:H9,H9)</f>
        <v>5</v>
      </c>
      <c r="J9" s="38">
        <v>0.05804398148148148</v>
      </c>
      <c r="K9" s="3">
        <v>0</v>
      </c>
      <c r="L9" s="1"/>
    </row>
    <row r="10" spans="1:12" ht="14.25">
      <c r="A10" s="3">
        <v>6</v>
      </c>
      <c r="B10" s="3">
        <v>19</v>
      </c>
      <c r="C10" s="11" t="s">
        <v>111</v>
      </c>
      <c r="D10" s="12" t="s">
        <v>112</v>
      </c>
      <c r="E10" s="3" t="s">
        <v>4</v>
      </c>
      <c r="F10" s="30">
        <v>1981</v>
      </c>
      <c r="G10" s="27" t="s">
        <v>110</v>
      </c>
      <c r="H10" s="35" t="str">
        <f t="shared" si="0"/>
        <v>A</v>
      </c>
      <c r="I10" s="35">
        <f>COUNTIF(H$5:H10,H10)</f>
        <v>6</v>
      </c>
      <c r="J10" s="38">
        <v>0.05938657407407407</v>
      </c>
      <c r="K10" s="3">
        <v>8</v>
      </c>
      <c r="L10" s="1"/>
    </row>
    <row r="11" spans="1:12" ht="14.25">
      <c r="A11" s="107"/>
      <c r="B11" s="107"/>
      <c r="C11" s="108"/>
      <c r="D11" s="109"/>
      <c r="E11" s="107"/>
      <c r="F11" s="110"/>
      <c r="G11" s="111"/>
      <c r="H11" s="107"/>
      <c r="I11" s="107"/>
      <c r="J11" s="112"/>
      <c r="K11" s="3"/>
      <c r="L11" s="1"/>
    </row>
    <row r="12" spans="1:12" ht="14.25">
      <c r="A12" s="3">
        <v>1</v>
      </c>
      <c r="B12" s="3">
        <v>10</v>
      </c>
      <c r="C12" s="11" t="s">
        <v>72</v>
      </c>
      <c r="D12" s="12" t="s">
        <v>30</v>
      </c>
      <c r="E12" s="3" t="s">
        <v>4</v>
      </c>
      <c r="F12" s="30">
        <v>1972</v>
      </c>
      <c r="G12" s="27" t="s">
        <v>43</v>
      </c>
      <c r="H12" s="35" t="str">
        <f>IF($E12="m",IF($F$1-$F12&gt;19,IF($F$1-$F12&lt;40,"A",IF($F$1-$F12&gt;49,IF($F$1-$F12&gt;59,IF($F$1-$F12&gt;69,"E","D"),"C"),"B")),"JM"),IF($F$1-$F12&gt;19,IF($F$1-$F12&lt;35,"F",IF($F$1-$F12&lt;50,"G","H")),"JŽ"))</f>
        <v>B</v>
      </c>
      <c r="I12" s="35">
        <f>COUNTIF(H$5:H12,H12)</f>
        <v>1</v>
      </c>
      <c r="J12" s="38">
        <v>0.044641203703703704</v>
      </c>
      <c r="K12" s="3">
        <v>8</v>
      </c>
      <c r="L12" s="1"/>
    </row>
    <row r="13" spans="1:12" ht="14.25">
      <c r="A13" s="3">
        <v>2</v>
      </c>
      <c r="B13" s="3">
        <v>5</v>
      </c>
      <c r="C13" s="10" t="s">
        <v>17</v>
      </c>
      <c r="D13" s="7" t="s">
        <v>27</v>
      </c>
      <c r="E13" s="3" t="s">
        <v>4</v>
      </c>
      <c r="F13" s="29">
        <v>1972</v>
      </c>
      <c r="G13" s="26" t="s">
        <v>38</v>
      </c>
      <c r="H13" s="35" t="str">
        <f>IF($E13="m",IF($F$1-$F13&gt;19,IF($F$1-$F13&lt;40,"A",IF($F$1-$F13&gt;49,IF($F$1-$F13&gt;59,IF($F$1-$F13&gt;69,"E","D"),"C"),"B")),"JM"),IF($F$1-$F13&gt;19,IF($F$1-$F13&lt;35,"F",IF($F$1-$F13&lt;50,"G","H")),"JŽ"))</f>
        <v>B</v>
      </c>
      <c r="I13" s="35">
        <f>COUNTIF(H$5:H13,H13)</f>
        <v>2</v>
      </c>
      <c r="J13" s="38">
        <v>0.04570601851851852</v>
      </c>
      <c r="K13" s="3">
        <v>0</v>
      </c>
      <c r="L13" s="1"/>
    </row>
    <row r="14" spans="1:12" ht="14.25">
      <c r="A14" s="3">
        <v>3</v>
      </c>
      <c r="B14" s="3">
        <v>3</v>
      </c>
      <c r="C14" s="11" t="s">
        <v>49</v>
      </c>
      <c r="D14" s="12" t="s">
        <v>50</v>
      </c>
      <c r="E14" s="3" t="s">
        <v>4</v>
      </c>
      <c r="F14" s="30">
        <v>1975</v>
      </c>
      <c r="G14" s="27" t="s">
        <v>39</v>
      </c>
      <c r="H14" s="35" t="str">
        <f>IF($E14="m",IF($F$1-$F14&gt;19,IF($F$1-$F14&lt;40,"A",IF($F$1-$F14&gt;49,IF($F$1-$F14&gt;59,IF($F$1-$F14&gt;69,"E","D"),"C"),"B")),"JM"),IF($F$1-$F14&gt;19,IF($F$1-$F14&lt;35,"F",IF($F$1-$F14&lt;50,"G","H")),"JŽ"))</f>
        <v>B</v>
      </c>
      <c r="I14" s="35">
        <f>COUNTIF(H$5:H14,H14)</f>
        <v>3</v>
      </c>
      <c r="J14" s="38">
        <v>0.05108796296296297</v>
      </c>
      <c r="K14" s="3">
        <v>8</v>
      </c>
      <c r="L14" s="1"/>
    </row>
    <row r="15" spans="1:13" ht="14.25">
      <c r="A15" s="3">
        <v>4</v>
      </c>
      <c r="B15" s="3">
        <v>17</v>
      </c>
      <c r="C15" s="10" t="s">
        <v>15</v>
      </c>
      <c r="D15" s="7" t="s">
        <v>25</v>
      </c>
      <c r="E15" s="3" t="s">
        <v>4</v>
      </c>
      <c r="F15" s="29">
        <v>1974</v>
      </c>
      <c r="G15" s="26" t="s">
        <v>36</v>
      </c>
      <c r="H15" s="35" t="str">
        <f>IF($E15="m",IF($F$1-$F15&gt;19,IF($F$1-$F15&lt;40,"A",IF($F$1-$F15&gt;49,IF($F$1-$F15&gt;59,IF($F$1-$F15&gt;69,"E","D"),"C"),"B")),"JM"),IF($F$1-$F15&gt;19,IF($F$1-$F15&lt;35,"F",IF($F$1-$F15&lt;50,"G","H")),"JŽ"))</f>
        <v>B</v>
      </c>
      <c r="I15" s="35">
        <f>COUNTIF(H$5:H15,H15)</f>
        <v>4</v>
      </c>
      <c r="J15" s="38">
        <v>0.056805555555555554</v>
      </c>
      <c r="K15" s="3">
        <v>8</v>
      </c>
      <c r="L15" s="1"/>
      <c r="M15" s="6"/>
    </row>
    <row r="16" spans="1:13" ht="14.25">
      <c r="A16" s="107"/>
      <c r="B16" s="107"/>
      <c r="C16" s="113"/>
      <c r="D16" s="114"/>
      <c r="E16" s="107"/>
      <c r="F16" s="115"/>
      <c r="G16" s="116"/>
      <c r="H16" s="107"/>
      <c r="I16" s="107"/>
      <c r="J16" s="112"/>
      <c r="K16" s="3"/>
      <c r="L16" s="1"/>
      <c r="M16" s="6"/>
    </row>
    <row r="17" spans="1:12" ht="14.25">
      <c r="A17" s="3">
        <v>1</v>
      </c>
      <c r="B17" s="3">
        <v>1</v>
      </c>
      <c r="C17" s="10" t="s">
        <v>20</v>
      </c>
      <c r="D17" s="7" t="s">
        <v>30</v>
      </c>
      <c r="E17" s="3" t="s">
        <v>4</v>
      </c>
      <c r="F17" s="29">
        <v>1967</v>
      </c>
      <c r="G17" s="26" t="s">
        <v>41</v>
      </c>
      <c r="H17" s="35" t="str">
        <f>IF($E17="m",IF($F$1-$F17&gt;19,IF($F$1-$F17&lt;40,"A",IF($F$1-$F17&gt;49,IF($F$1-$F17&gt;59,IF($F$1-$F17&gt;69,"E","D"),"C"),"B")),"JM"),IF($F$1-$F17&gt;19,IF($F$1-$F17&lt;35,"F",IF($F$1-$F17&lt;50,"G","H")),"JŽ"))</f>
        <v>C</v>
      </c>
      <c r="I17" s="35">
        <f>COUNTIF(H$5:H17,H17)</f>
        <v>1</v>
      </c>
      <c r="J17" s="38">
        <v>0.039143518518518515</v>
      </c>
      <c r="K17" s="3">
        <v>8</v>
      </c>
      <c r="L17" s="1"/>
    </row>
    <row r="18" spans="1:12" ht="14.25">
      <c r="A18" s="3">
        <v>2</v>
      </c>
      <c r="B18" s="35">
        <v>2</v>
      </c>
      <c r="C18" s="11" t="s">
        <v>45</v>
      </c>
      <c r="D18" s="12" t="s">
        <v>31</v>
      </c>
      <c r="E18" s="3" t="s">
        <v>4</v>
      </c>
      <c r="F18" s="30">
        <v>1960</v>
      </c>
      <c r="G18" s="27" t="s">
        <v>46</v>
      </c>
      <c r="H18" s="35" t="str">
        <f>IF($E18="m",IF($F$1-$F18&gt;19,IF($F$1-$F18&lt;40,"A",IF($F$1-$F18&gt;49,IF($F$1-$F18&gt;59,IF($F$1-$F18&gt;69,"E","D"),"C"),"B")),"JM"),IF($F$1-$F18&gt;19,IF($F$1-$F18&lt;35,"F",IF($F$1-$F18&lt;50,"G","H")),"JŽ"))</f>
        <v>C</v>
      </c>
      <c r="I18" s="35">
        <f>COUNTIF(H$5:H18,H18)</f>
        <v>2</v>
      </c>
      <c r="J18" s="38">
        <v>0.044236111111111115</v>
      </c>
      <c r="K18" s="3">
        <v>8</v>
      </c>
      <c r="L18" s="12" t="s">
        <v>73</v>
      </c>
    </row>
    <row r="19" spans="1:12" ht="14.25">
      <c r="A19" s="3">
        <v>3</v>
      </c>
      <c r="B19" s="3">
        <v>16</v>
      </c>
      <c r="C19" s="10" t="s">
        <v>16</v>
      </c>
      <c r="D19" s="7" t="s">
        <v>26</v>
      </c>
      <c r="E19" s="3" t="s">
        <v>4</v>
      </c>
      <c r="F19" s="29">
        <v>1958</v>
      </c>
      <c r="G19" s="26" t="s">
        <v>37</v>
      </c>
      <c r="H19" s="35" t="str">
        <f>IF($E19="m",IF($F$1-$F19&gt;19,IF($F$1-$F19&lt;40,"A",IF($F$1-$F19&gt;49,IF($F$1-$F19&gt;59,IF($F$1-$F19&gt;69,"E","D"),"C"),"B")),"JM"),IF($F$1-$F19&gt;19,IF($F$1-$F19&lt;35,"F",IF($F$1-$F19&lt;50,"G","H")),"JŽ"))</f>
        <v>C</v>
      </c>
      <c r="I19" s="35">
        <f>COUNTIF(H$5:H19,H19)</f>
        <v>3</v>
      </c>
      <c r="J19" s="38">
        <v>0.05157407407407408</v>
      </c>
      <c r="K19" s="3">
        <v>0</v>
      </c>
      <c r="L19" s="1"/>
    </row>
    <row r="20" spans="1:12" ht="14.25">
      <c r="A20" s="3">
        <v>4</v>
      </c>
      <c r="B20" s="3">
        <v>18</v>
      </c>
      <c r="C20" s="11" t="s">
        <v>108</v>
      </c>
      <c r="D20" s="12" t="s">
        <v>31</v>
      </c>
      <c r="E20" s="3" t="s">
        <v>4</v>
      </c>
      <c r="F20" s="30">
        <v>1962</v>
      </c>
      <c r="G20" s="27" t="s">
        <v>71</v>
      </c>
      <c r="H20" s="35" t="str">
        <f>IF($E20="m",IF($F$1-$F20&gt;19,IF($F$1-$F20&lt;40,"A",IF($F$1-$F20&gt;49,IF($F$1-$F20&gt;59,IF($F$1-$F20&gt;69,"E","D"),"C"),"B")),"JM"),IF($F$1-$F20&gt;19,IF($F$1-$F20&lt;35,"F",IF($F$1-$F20&lt;50,"G","H")),"JŽ"))</f>
        <v>C</v>
      </c>
      <c r="I20" s="35">
        <f>COUNTIF(H$5:H20,H20)</f>
        <v>4</v>
      </c>
      <c r="J20" s="38">
        <v>0.05168981481481482</v>
      </c>
      <c r="K20" s="3">
        <v>0</v>
      </c>
      <c r="L20" s="12" t="s">
        <v>73</v>
      </c>
    </row>
    <row r="21" spans="1:12" ht="14.25">
      <c r="A21" s="3">
        <v>5</v>
      </c>
      <c r="B21" s="3">
        <v>7</v>
      </c>
      <c r="C21" s="11" t="s">
        <v>69</v>
      </c>
      <c r="D21" s="1" t="s">
        <v>70</v>
      </c>
      <c r="E21" s="3" t="s">
        <v>4</v>
      </c>
      <c r="F21" s="30">
        <v>1960</v>
      </c>
      <c r="G21" s="27" t="s">
        <v>71</v>
      </c>
      <c r="H21" s="35" t="str">
        <f>IF($E21="m",IF($F$1-$F21&gt;19,IF($F$1-$F21&lt;40,"A",IF($F$1-$F21&gt;49,IF($F$1-$F21&gt;59,IF($F$1-$F21&gt;69,"E","D"),"C"),"B")),"JM"),IF($F$1-$F21&gt;19,IF($F$1-$F21&lt;35,"F",IF($F$1-$F21&lt;50,"G","H")),"JŽ"))</f>
        <v>C</v>
      </c>
      <c r="I21" s="35">
        <f>COUNTIF(H$5:H21,H21)</f>
        <v>5</v>
      </c>
      <c r="J21" s="38">
        <v>0.053599537037037036</v>
      </c>
      <c r="K21" s="3">
        <v>0</v>
      </c>
      <c r="L21" s="1"/>
    </row>
    <row r="22" spans="1:12" ht="14.25">
      <c r="A22" s="107"/>
      <c r="B22" s="107"/>
      <c r="C22" s="108"/>
      <c r="D22" s="117"/>
      <c r="E22" s="107"/>
      <c r="F22" s="110"/>
      <c r="G22" s="111"/>
      <c r="H22" s="107"/>
      <c r="I22" s="107"/>
      <c r="J22" s="112"/>
      <c r="K22" s="3"/>
      <c r="L22" s="1"/>
    </row>
    <row r="23" spans="1:12" ht="14.25">
      <c r="A23" s="3">
        <v>1</v>
      </c>
      <c r="B23" s="3">
        <v>14</v>
      </c>
      <c r="C23" s="11" t="s">
        <v>85</v>
      </c>
      <c r="D23" s="1" t="s">
        <v>86</v>
      </c>
      <c r="E23" s="3" t="s">
        <v>4</v>
      </c>
      <c r="F23" s="30">
        <v>1957</v>
      </c>
      <c r="G23" s="27" t="s">
        <v>38</v>
      </c>
      <c r="H23" s="35" t="str">
        <f>IF($E23="m",IF($F$1-$F23&gt;19,IF($F$1-$F23&lt;40,"A",IF($F$1-$F23&gt;49,IF($F$1-$F23&gt;59,IF($F$1-$F23&gt;69,"E","D"),"C"),"B")),"JM"),IF($F$1-$F23&gt;19,IF($F$1-$F23&lt;35,"F",IF($F$1-$F23&lt;50,"G","H")),"JŽ"))</f>
        <v>D</v>
      </c>
      <c r="I23" s="35">
        <f>COUNTIF(H$5:H23,H23)</f>
        <v>1</v>
      </c>
      <c r="J23" s="38">
        <v>0.052812500000000005</v>
      </c>
      <c r="K23" s="3">
        <v>0</v>
      </c>
      <c r="L23" s="1"/>
    </row>
    <row r="24" spans="1:12" ht="14.25">
      <c r="A24" s="107"/>
      <c r="B24" s="107"/>
      <c r="C24" s="108"/>
      <c r="D24" s="117"/>
      <c r="E24" s="107"/>
      <c r="F24" s="110"/>
      <c r="G24" s="111"/>
      <c r="H24" s="107"/>
      <c r="I24" s="107"/>
      <c r="J24" s="112"/>
      <c r="K24" s="3"/>
      <c r="L24" s="1"/>
    </row>
    <row r="25" spans="1:12" ht="14.25">
      <c r="A25" s="3">
        <v>1</v>
      </c>
      <c r="B25" s="3">
        <v>12</v>
      </c>
      <c r="C25" s="10" t="s">
        <v>23</v>
      </c>
      <c r="D25" s="7" t="s">
        <v>33</v>
      </c>
      <c r="E25" s="3" t="s">
        <v>5</v>
      </c>
      <c r="F25" s="29">
        <v>1978</v>
      </c>
      <c r="G25" s="26" t="s">
        <v>44</v>
      </c>
      <c r="H25" s="35" t="str">
        <f>IF($E25="m",IF($F$1-$F25&gt;19,IF($F$1-$F25&lt;40,"A",IF($F$1-$F25&gt;49,IF($F$1-$F25&gt;59,IF($F$1-$F25&gt;69,"E","D"),"C"),"B")),"JM"),IF($F$1-$F25&gt;19,IF($F$1-$F25&lt;35,"F",IF($F$1-$F25&lt;50,"G","H")),"JŽ"))</f>
        <v>G</v>
      </c>
      <c r="I25" s="35">
        <f>COUNTIF(H$5:H25,H25)</f>
        <v>1</v>
      </c>
      <c r="J25" s="38">
        <v>0.053599537037037036</v>
      </c>
      <c r="K25" s="3">
        <v>8</v>
      </c>
      <c r="L25" s="1"/>
    </row>
    <row r="26" spans="1:13" ht="14.25">
      <c r="A26" s="3">
        <v>2</v>
      </c>
      <c r="B26" s="3">
        <v>11</v>
      </c>
      <c r="C26" s="10" t="s">
        <v>22</v>
      </c>
      <c r="D26" s="7" t="s">
        <v>32</v>
      </c>
      <c r="E26" s="3" t="s">
        <v>5</v>
      </c>
      <c r="F26" s="29">
        <v>1982</v>
      </c>
      <c r="G26" s="26" t="s">
        <v>43</v>
      </c>
      <c r="H26" s="35" t="str">
        <f>IF($E26="m",IF($F$1-$F26&gt;19,IF($F$1-$F26&lt;40,"A",IF($F$1-$F26&gt;49,IF($F$1-$F26&gt;59,IF($F$1-$F26&gt;69,"E","D"),"C"),"B")),"JM"),IF($F$1-$F26&gt;19,IF($F$1-$F26&lt;35,"F",IF($F$1-$F26&lt;50,"G","H")),"JŽ"))</f>
        <v>G</v>
      </c>
      <c r="I26" s="35">
        <f>COUNTIF(H$5:H26,H26)</f>
        <v>2</v>
      </c>
      <c r="J26" s="38">
        <v>0.05457175925925926</v>
      </c>
      <c r="K26" s="3">
        <v>8</v>
      </c>
      <c r="L26" s="1"/>
      <c r="M26" s="6"/>
    </row>
    <row r="27" spans="1:13" ht="14.25">
      <c r="A27" s="3">
        <v>3</v>
      </c>
      <c r="B27" s="3">
        <v>13</v>
      </c>
      <c r="C27" s="11" t="s">
        <v>82</v>
      </c>
      <c r="D27" s="1" t="s">
        <v>83</v>
      </c>
      <c r="E27" s="3" t="s">
        <v>5</v>
      </c>
      <c r="F27" s="30">
        <v>1974</v>
      </c>
      <c r="G27" s="27" t="s">
        <v>84</v>
      </c>
      <c r="H27" s="35" t="str">
        <f>IF($E27="m",IF($F$1-$F27&gt;19,IF($F$1-$F27&lt;40,"A",IF($F$1-$F27&gt;49,IF($F$1-$F27&gt;59,IF($F$1-$F27&gt;69,"E","D"),"C"),"B")),"JM"),IF($F$1-$F27&gt;19,IF($F$1-$F27&lt;35,"F",IF($F$1-$F27&lt;50,"G","H")),"JŽ"))</f>
        <v>G</v>
      </c>
      <c r="I27" s="35">
        <f>COUNTIF(H$5:H27,H27)</f>
        <v>3</v>
      </c>
      <c r="J27" s="3" t="s">
        <v>124</v>
      </c>
      <c r="K27" s="3">
        <v>8</v>
      </c>
      <c r="L27" s="1"/>
      <c r="M27" s="6"/>
    </row>
    <row r="28" ht="14.25">
      <c r="K28" s="2">
        <f>SUM(K5:K27)</f>
        <v>96</v>
      </c>
    </row>
    <row r="30" spans="1:7" ht="14.25" customHeight="1">
      <c r="A30" s="158" t="s">
        <v>121</v>
      </c>
      <c r="B30" s="158"/>
      <c r="C30" s="158"/>
      <c r="D30" s="158"/>
      <c r="E30" s="158"/>
      <c r="F30" s="158"/>
      <c r="G30" s="158"/>
    </row>
    <row r="31" spans="1:7" ht="14.25" customHeight="1">
      <c r="A31" s="158" t="s">
        <v>120</v>
      </c>
      <c r="B31" s="158"/>
      <c r="C31" s="158"/>
      <c r="D31" s="158"/>
      <c r="E31" s="158"/>
      <c r="F31" s="158"/>
      <c r="G31" s="158"/>
    </row>
  </sheetData>
  <sheetProtection/>
  <mergeCells count="4">
    <mergeCell ref="A2:J2"/>
    <mergeCell ref="A3:B3"/>
    <mergeCell ref="A30:G30"/>
    <mergeCell ref="A31:G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2">
      <selection activeCell="M8" sqref="M8"/>
    </sheetView>
  </sheetViews>
  <sheetFormatPr defaultColWidth="9.140625" defaultRowHeight="12.75"/>
  <cols>
    <col min="1" max="1" width="4.8515625" style="2" customWidth="1"/>
    <col min="2" max="2" width="5.7109375" style="18" customWidth="1"/>
    <col min="3" max="3" width="21.421875" style="9" customWidth="1"/>
    <col min="4" max="4" width="5.57421875" style="2" hidden="1" customWidth="1"/>
    <col min="5" max="5" width="7.00390625" style="5" customWidth="1"/>
    <col min="6" max="6" width="25.00390625" style="2" customWidth="1"/>
    <col min="7" max="7" width="8.8515625" style="2" hidden="1" customWidth="1"/>
    <col min="8" max="8" width="8.28125" style="2" hidden="1" customWidth="1"/>
    <col min="9" max="9" width="15.00390625" style="2" customWidth="1"/>
    <col min="10" max="10" width="5.421875" style="2" hidden="1" customWidth="1"/>
  </cols>
  <sheetData>
    <row r="1" spans="4:5" ht="4.5" customHeight="1" hidden="1">
      <c r="D1" s="2" t="s">
        <v>7</v>
      </c>
      <c r="E1" s="5">
        <v>2017</v>
      </c>
    </row>
    <row r="2" ht="4.5" customHeight="1"/>
    <row r="3" spans="1:11" s="4" customFormat="1" ht="27" customHeight="1">
      <c r="A3" s="159" t="s">
        <v>118</v>
      </c>
      <c r="B3" s="159"/>
      <c r="C3" s="159"/>
      <c r="D3" s="159"/>
      <c r="E3" s="159"/>
      <c r="F3" s="159"/>
      <c r="G3" s="159"/>
      <c r="H3" s="159"/>
      <c r="I3" s="159"/>
      <c r="J3" s="159"/>
      <c r="K3" s="44"/>
    </row>
    <row r="4" spans="1:10" s="4" customFormat="1" ht="21.75" customHeight="1">
      <c r="A4" s="106" t="s">
        <v>122</v>
      </c>
      <c r="B4" s="106"/>
      <c r="C4" s="46"/>
      <c r="D4" s="44"/>
      <c r="E4" s="86"/>
      <c r="F4" s="44"/>
      <c r="G4" s="44"/>
      <c r="H4" s="44"/>
      <c r="I4" s="44"/>
      <c r="J4" s="44"/>
    </row>
    <row r="5" spans="1:10" s="4" customFormat="1" ht="9" customHeight="1" thickBot="1">
      <c r="A5" s="45"/>
      <c r="B5" s="45"/>
      <c r="C5" s="46"/>
      <c r="D5" s="44"/>
      <c r="E5" s="86"/>
      <c r="F5" s="44"/>
      <c r="G5" s="44"/>
      <c r="H5" s="44"/>
      <c r="I5" s="44"/>
      <c r="J5" s="44"/>
    </row>
    <row r="6" spans="1:10" s="4" customFormat="1" ht="41.25" customHeight="1" thickBot="1">
      <c r="A6" s="134" t="s">
        <v>0</v>
      </c>
      <c r="B6" s="147" t="s">
        <v>12</v>
      </c>
      <c r="C6" s="136" t="s">
        <v>1</v>
      </c>
      <c r="D6" s="123" t="s">
        <v>6</v>
      </c>
      <c r="E6" s="148" t="s">
        <v>9</v>
      </c>
      <c r="F6" s="123" t="s">
        <v>2</v>
      </c>
      <c r="G6" s="123" t="s">
        <v>10</v>
      </c>
      <c r="H6" s="135" t="s">
        <v>11</v>
      </c>
      <c r="I6" s="139" t="s">
        <v>3</v>
      </c>
      <c r="J6" s="140" t="s">
        <v>47</v>
      </c>
    </row>
    <row r="7" spans="1:10" s="57" customFormat="1" ht="47.25" customHeight="1">
      <c r="A7" s="141">
        <v>1</v>
      </c>
      <c r="B7" s="142" t="s">
        <v>113</v>
      </c>
      <c r="C7" s="143" t="s">
        <v>114</v>
      </c>
      <c r="D7" s="119"/>
      <c r="E7" s="144" t="s">
        <v>115</v>
      </c>
      <c r="F7" s="145" t="s">
        <v>116</v>
      </c>
      <c r="G7" s="119"/>
      <c r="H7" s="119"/>
      <c r="I7" s="146">
        <v>0.009502314814814816</v>
      </c>
      <c r="J7" s="49">
        <v>15</v>
      </c>
    </row>
    <row r="8" spans="1:10" s="69" customFormat="1" ht="52.5" customHeight="1">
      <c r="A8" s="87">
        <v>2</v>
      </c>
      <c r="B8" s="88" t="s">
        <v>78</v>
      </c>
      <c r="C8" s="70" t="s">
        <v>79</v>
      </c>
      <c r="D8" s="62" t="s">
        <v>5</v>
      </c>
      <c r="E8" s="89" t="s">
        <v>80</v>
      </c>
      <c r="F8" s="90" t="s">
        <v>81</v>
      </c>
      <c r="G8" s="62" t="e">
        <f aca="true" t="shared" si="0" ref="G8:G17">IF($D8="m",IF($E$1-$E8&gt;19,IF($E$1-$E8&lt;40,"A",IF($E$1-$E8&gt;49,IF($E$1-$E8&gt;59,IF($E$1-$E8&gt;69,"E","D"),"C"),"B")),"JM"),IF($E$1-$E8&gt;19,IF($E$1-$E8&lt;35,"F",IF($E$1-$E8&lt;50,"G","H")),"JŽ"))</f>
        <v>#VALUE!</v>
      </c>
      <c r="H8" s="62">
        <f>COUNTIF(G$7:G8,G8)</f>
        <v>1</v>
      </c>
      <c r="I8" s="102">
        <v>0.01045138888888889</v>
      </c>
      <c r="J8" s="62">
        <v>15</v>
      </c>
    </row>
    <row r="9" spans="1:10" s="81" customFormat="1" ht="50.25" customHeight="1">
      <c r="A9" s="91">
        <v>3</v>
      </c>
      <c r="B9" s="92" t="s">
        <v>62</v>
      </c>
      <c r="C9" s="93" t="s">
        <v>64</v>
      </c>
      <c r="D9" s="94" t="s">
        <v>4</v>
      </c>
      <c r="E9" s="95" t="s">
        <v>63</v>
      </c>
      <c r="F9" s="96" t="s">
        <v>34</v>
      </c>
      <c r="G9" s="74" t="e">
        <f t="shared" si="0"/>
        <v>#VALUE!</v>
      </c>
      <c r="H9" s="74">
        <f>COUNTIF(G$7:G9,G9)</f>
        <v>2</v>
      </c>
      <c r="I9" s="103">
        <v>0.010787037037037038</v>
      </c>
      <c r="J9" s="74">
        <v>15</v>
      </c>
    </row>
    <row r="10" spans="1:10" ht="53.25" customHeight="1">
      <c r="A10" s="33">
        <v>4</v>
      </c>
      <c r="B10" s="23" t="s">
        <v>65</v>
      </c>
      <c r="C10" s="21" t="s">
        <v>66</v>
      </c>
      <c r="D10" s="17" t="s">
        <v>4</v>
      </c>
      <c r="E10" s="22" t="s">
        <v>67</v>
      </c>
      <c r="F10" s="25" t="s">
        <v>68</v>
      </c>
      <c r="G10" s="3" t="e">
        <f t="shared" si="0"/>
        <v>#VALUE!</v>
      </c>
      <c r="H10" s="3">
        <f>COUNTIF(G$7:G10,G10)</f>
        <v>3</v>
      </c>
      <c r="I10" s="104">
        <v>0.011481481481481483</v>
      </c>
      <c r="J10" s="3">
        <v>15</v>
      </c>
    </row>
    <row r="11" spans="1:10" ht="60" customHeight="1">
      <c r="A11" s="33">
        <v>5</v>
      </c>
      <c r="B11" s="19" t="s">
        <v>54</v>
      </c>
      <c r="C11" s="40" t="s">
        <v>51</v>
      </c>
      <c r="D11" s="39" t="s">
        <v>52</v>
      </c>
      <c r="E11" s="41" t="s">
        <v>53</v>
      </c>
      <c r="F11" s="42" t="s">
        <v>48</v>
      </c>
      <c r="G11" s="35" t="e">
        <f t="shared" si="0"/>
        <v>#VALUE!</v>
      </c>
      <c r="H11" s="35">
        <f>COUNTIF(G$7:G11,G11)</f>
        <v>4</v>
      </c>
      <c r="I11" s="104">
        <v>0.011631944444444445</v>
      </c>
      <c r="J11" s="3">
        <v>15</v>
      </c>
    </row>
    <row r="12" spans="1:10" ht="60" customHeight="1">
      <c r="A12" s="33">
        <v>6</v>
      </c>
      <c r="B12" s="23" t="s">
        <v>97</v>
      </c>
      <c r="C12" s="10" t="s">
        <v>98</v>
      </c>
      <c r="D12" s="3" t="s">
        <v>5</v>
      </c>
      <c r="E12" s="22" t="s">
        <v>99</v>
      </c>
      <c r="F12" s="24" t="s">
        <v>100</v>
      </c>
      <c r="G12" s="3" t="e">
        <f t="shared" si="0"/>
        <v>#VALUE!</v>
      </c>
      <c r="H12" s="3">
        <f>COUNTIF(G$7:G12,G12)</f>
        <v>5</v>
      </c>
      <c r="I12" s="104">
        <v>0.011805555555555555</v>
      </c>
      <c r="J12" s="3">
        <v>12</v>
      </c>
    </row>
    <row r="13" spans="1:10" ht="55.5" customHeight="1">
      <c r="A13" s="33">
        <v>7</v>
      </c>
      <c r="B13" s="23" t="s">
        <v>89</v>
      </c>
      <c r="C13" s="10" t="s">
        <v>106</v>
      </c>
      <c r="D13" s="3" t="s">
        <v>5</v>
      </c>
      <c r="E13" s="20" t="s">
        <v>107</v>
      </c>
      <c r="F13" s="24" t="s">
        <v>90</v>
      </c>
      <c r="G13" s="3" t="e">
        <f t="shared" si="0"/>
        <v>#VALUE!</v>
      </c>
      <c r="H13" s="3">
        <f>COUNTIF(G$7:G13,G13)</f>
        <v>6</v>
      </c>
      <c r="I13" s="104">
        <v>0.011828703703703704</v>
      </c>
      <c r="J13" s="3">
        <v>15</v>
      </c>
    </row>
    <row r="14" spans="1:10" ht="51" customHeight="1">
      <c r="A14" s="33">
        <v>8</v>
      </c>
      <c r="B14" s="8" t="s">
        <v>74</v>
      </c>
      <c r="C14" s="21" t="s">
        <v>75</v>
      </c>
      <c r="D14" s="3" t="s">
        <v>4</v>
      </c>
      <c r="E14" s="31" t="s">
        <v>76</v>
      </c>
      <c r="F14" s="32" t="s">
        <v>77</v>
      </c>
      <c r="G14" s="3" t="e">
        <f t="shared" si="0"/>
        <v>#VALUE!</v>
      </c>
      <c r="H14" s="3">
        <f>COUNTIF(G$7:G14,G14)</f>
        <v>7</v>
      </c>
      <c r="I14" s="105">
        <v>0.012222222222222223</v>
      </c>
      <c r="J14" s="3">
        <v>15</v>
      </c>
    </row>
    <row r="15" spans="1:10" ht="55.5" customHeight="1">
      <c r="A15" s="33">
        <v>9</v>
      </c>
      <c r="B15" s="23" t="s">
        <v>91</v>
      </c>
      <c r="C15" s="10" t="s">
        <v>92</v>
      </c>
      <c r="D15" s="3" t="s">
        <v>5</v>
      </c>
      <c r="E15" s="22" t="s">
        <v>93</v>
      </c>
      <c r="F15" s="24" t="s">
        <v>71</v>
      </c>
      <c r="G15" s="3" t="e">
        <f t="shared" si="0"/>
        <v>#VALUE!</v>
      </c>
      <c r="H15" s="3">
        <f>COUNTIF(G$7:G15,G15)</f>
        <v>8</v>
      </c>
      <c r="I15" s="104">
        <v>0.013391203703703704</v>
      </c>
      <c r="J15" s="3">
        <v>15</v>
      </c>
    </row>
    <row r="16" spans="1:10" ht="53.25" customHeight="1">
      <c r="A16" s="33">
        <v>10</v>
      </c>
      <c r="B16" s="23" t="s">
        <v>101</v>
      </c>
      <c r="C16" s="10" t="s">
        <v>102</v>
      </c>
      <c r="D16" s="3" t="s">
        <v>5</v>
      </c>
      <c r="E16" s="22" t="s">
        <v>103</v>
      </c>
      <c r="F16" s="24" t="s">
        <v>104</v>
      </c>
      <c r="G16" s="3" t="e">
        <f t="shared" si="0"/>
        <v>#VALUE!</v>
      </c>
      <c r="H16" s="3">
        <f>COUNTIF(G$7:G16,G16)</f>
        <v>9</v>
      </c>
      <c r="I16" s="104">
        <v>0.013622685185185184</v>
      </c>
      <c r="J16" s="3">
        <v>12</v>
      </c>
    </row>
    <row r="17" spans="1:10" ht="60" customHeight="1">
      <c r="A17" s="33">
        <v>11</v>
      </c>
      <c r="B17" s="19" t="s">
        <v>59</v>
      </c>
      <c r="C17" s="21" t="s">
        <v>60</v>
      </c>
      <c r="D17" s="15" t="s">
        <v>4</v>
      </c>
      <c r="E17" s="22" t="s">
        <v>61</v>
      </c>
      <c r="F17" s="24" t="s">
        <v>58</v>
      </c>
      <c r="G17" s="3" t="e">
        <f t="shared" si="0"/>
        <v>#VALUE!</v>
      </c>
      <c r="H17" s="3">
        <f>COUNTIF(G$7:G17,G17)</f>
        <v>10</v>
      </c>
      <c r="I17" s="104">
        <v>0.014039351851851851</v>
      </c>
      <c r="J17" s="3">
        <v>15</v>
      </c>
    </row>
    <row r="18" ht="14.25">
      <c r="J18" s="2">
        <f>SUM(J7:J17)</f>
        <v>159</v>
      </c>
    </row>
    <row r="20" spans="1:11" s="98" customFormat="1" ht="14.25" customHeight="1">
      <c r="A20" s="157" t="s">
        <v>121</v>
      </c>
      <c r="B20" s="157"/>
      <c r="C20" s="157"/>
      <c r="D20" s="157"/>
      <c r="E20" s="157"/>
      <c r="F20" s="157"/>
      <c r="G20" s="157"/>
      <c r="H20" s="97"/>
      <c r="I20" s="97"/>
      <c r="J20" s="97"/>
      <c r="K20" s="97"/>
    </row>
    <row r="21" spans="1:11" s="98" customFormat="1" ht="14.25" customHeight="1">
      <c r="A21" s="157" t="s">
        <v>120</v>
      </c>
      <c r="B21" s="157"/>
      <c r="C21" s="157"/>
      <c r="D21" s="157"/>
      <c r="E21" s="157"/>
      <c r="F21" s="157"/>
      <c r="G21" s="157"/>
      <c r="H21" s="97"/>
      <c r="I21" s="97"/>
      <c r="J21" s="97"/>
      <c r="K21" s="97"/>
    </row>
  </sheetData>
  <sheetProtection/>
  <mergeCells count="3">
    <mergeCell ref="A3:J3"/>
    <mergeCell ref="A20:G20"/>
    <mergeCell ref="A21:G2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5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2" width="7.57421875" style="2" customWidth="1"/>
    <col min="3" max="3" width="30.7109375" style="0" customWidth="1"/>
    <col min="4" max="4" width="11.421875" style="0" customWidth="1"/>
    <col min="5" max="5" width="15.140625" style="0" customWidth="1"/>
  </cols>
  <sheetData>
    <row r="2" spans="1:9" s="4" customFormat="1" ht="34.5" customHeight="1">
      <c r="A2" s="161" t="s">
        <v>118</v>
      </c>
      <c r="B2" s="161"/>
      <c r="C2" s="161"/>
      <c r="D2" s="161"/>
      <c r="E2" s="161"/>
      <c r="F2" s="99"/>
      <c r="G2" s="99"/>
      <c r="H2" s="99"/>
      <c r="I2" s="44"/>
    </row>
    <row r="3" spans="1:3" s="4" customFormat="1" ht="24.75" customHeight="1">
      <c r="A3" s="160" t="s">
        <v>88</v>
      </c>
      <c r="B3" s="160"/>
      <c r="C3" s="160"/>
    </row>
    <row r="4" spans="1:3" s="4" customFormat="1" ht="26.25" customHeight="1" thickBot="1">
      <c r="A4" s="43"/>
      <c r="B4" s="118" t="s">
        <v>125</v>
      </c>
      <c r="C4" s="43"/>
    </row>
    <row r="5" spans="1:5" s="4" customFormat="1" ht="36.75" customHeight="1" thickBot="1">
      <c r="A5" s="122" t="s">
        <v>87</v>
      </c>
      <c r="B5" s="123" t="s">
        <v>119</v>
      </c>
      <c r="C5" s="124" t="s">
        <v>1</v>
      </c>
      <c r="D5" s="124" t="s">
        <v>9</v>
      </c>
      <c r="E5" s="125" t="s">
        <v>2</v>
      </c>
    </row>
    <row r="6" spans="1:5" s="57" customFormat="1" ht="30" customHeight="1">
      <c r="A6" s="119">
        <v>1</v>
      </c>
      <c r="B6" s="119">
        <v>5</v>
      </c>
      <c r="C6" s="120" t="s">
        <v>95</v>
      </c>
      <c r="D6" s="119">
        <v>2007</v>
      </c>
      <c r="E6" s="121" t="s">
        <v>96</v>
      </c>
    </row>
    <row r="7" spans="1:5" s="69" customFormat="1" ht="30" customHeight="1">
      <c r="A7" s="62">
        <v>2</v>
      </c>
      <c r="B7" s="62">
        <v>11</v>
      </c>
      <c r="C7" s="101" t="s">
        <v>117</v>
      </c>
      <c r="D7" s="62">
        <v>2008</v>
      </c>
      <c r="E7" s="65" t="s">
        <v>110</v>
      </c>
    </row>
    <row r="8" spans="1:5" s="81" customFormat="1" ht="30" customHeight="1">
      <c r="A8" s="74">
        <v>3</v>
      </c>
      <c r="B8" s="74">
        <v>10</v>
      </c>
      <c r="C8" s="100" t="s">
        <v>109</v>
      </c>
      <c r="D8" s="74">
        <v>2011</v>
      </c>
      <c r="E8" s="76" t="s">
        <v>110</v>
      </c>
    </row>
    <row r="9" spans="1:5" s="6" customFormat="1" ht="30" customHeight="1">
      <c r="A9" s="13">
        <v>4</v>
      </c>
      <c r="B9" s="13">
        <v>6</v>
      </c>
      <c r="C9" s="34" t="s">
        <v>105</v>
      </c>
      <c r="D9" s="13">
        <v>2012</v>
      </c>
      <c r="E9" s="12" t="s">
        <v>39</v>
      </c>
    </row>
    <row r="10" spans="1:5" ht="30" customHeight="1">
      <c r="A10" s="37">
        <v>5</v>
      </c>
      <c r="B10" s="3">
        <v>3</v>
      </c>
      <c r="C10" s="34" t="s">
        <v>94</v>
      </c>
      <c r="D10" s="3">
        <v>2012</v>
      </c>
      <c r="E10" s="12" t="s">
        <v>84</v>
      </c>
    </row>
    <row r="14" spans="1:11" s="98" customFormat="1" ht="14.25" customHeight="1">
      <c r="A14" s="157" t="s">
        <v>121</v>
      </c>
      <c r="B14" s="157"/>
      <c r="C14" s="157"/>
      <c r="D14" s="157"/>
      <c r="E14" s="157"/>
      <c r="F14" s="157"/>
      <c r="G14" s="157"/>
      <c r="H14" s="97"/>
      <c r="I14" s="97"/>
      <c r="J14" s="97"/>
      <c r="K14" s="97"/>
    </row>
    <row r="15" spans="1:11" s="98" customFormat="1" ht="14.25" customHeight="1">
      <c r="A15" s="157" t="s">
        <v>120</v>
      </c>
      <c r="B15" s="157"/>
      <c r="C15" s="157"/>
      <c r="D15" s="157"/>
      <c r="E15" s="157"/>
      <c r="F15" s="157"/>
      <c r="G15" s="157"/>
      <c r="H15" s="97"/>
      <c r="I15" s="97"/>
      <c r="J15" s="97"/>
      <c r="K15" s="97"/>
    </row>
  </sheetData>
  <sheetProtection/>
  <mergeCells count="4">
    <mergeCell ref="A3:C3"/>
    <mergeCell ref="A2:E2"/>
    <mergeCell ref="A14:G14"/>
    <mergeCell ref="A15:G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Luboš Ferenc</cp:lastModifiedBy>
  <cp:lastPrinted>2017-05-06T10:59:33Z</cp:lastPrinted>
  <dcterms:created xsi:type="dcterms:W3CDTF">2006-08-10T15:02:00Z</dcterms:created>
  <dcterms:modified xsi:type="dcterms:W3CDTF">2017-05-06T18:26:00Z</dcterms:modified>
  <cp:category/>
  <cp:version/>
  <cp:contentType/>
  <cp:contentStatus/>
</cp:coreProperties>
</file>