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0" windowWidth="15585" windowHeight="9420" activeTab="1"/>
  </bookViews>
  <sheets>
    <sheet name="08.kolo prezentácia" sheetId="1" r:id="rId1"/>
    <sheet name="08.kolo výsledky " sheetId="2" r:id="rId2"/>
    <sheet name="08.kolo vysledky podla KAT" sheetId="3" r:id="rId3"/>
    <sheet name="08.kolo stopky" sheetId="4" r:id="rId4"/>
    <sheet name="Hárok2" sheetId="5" r:id="rId5"/>
    <sheet name="Hárok1" sheetId="6" r:id="rId6"/>
    <sheet name="Hárok3" sheetId="7" r:id="rId7"/>
  </sheets>
  <definedNames>
    <definedName name="_xlnm._FilterDatabase" localSheetId="0" hidden="1">'08.kolo prezentácia'!$A$1:$G$129</definedName>
    <definedName name="_xlnm._FilterDatabase" localSheetId="3" hidden="1">'08.kolo stopky'!$H$1:$K$36</definedName>
    <definedName name="_xlnm._FilterDatabase" localSheetId="5" hidden="1">'Hárok1'!$C$1:$E$91</definedName>
    <definedName name="Klub" localSheetId="3">#REF!</definedName>
    <definedName name="Klub" localSheetId="2">#REF!</definedName>
    <definedName name="Klub">#REF!</definedName>
    <definedName name="Meno" localSheetId="3">#REF!</definedName>
    <definedName name="Meno" localSheetId="2">#REF!</definedName>
    <definedName name="Meno">#REF!</definedName>
    <definedName name="Priezvisko" localSheetId="3">#REF!</definedName>
    <definedName name="Priezvisko" localSheetId="2">#REF!</definedName>
    <definedName name="Priezvisko">#REF!</definedName>
  </definedNames>
  <calcPr fullCalcOnLoad="1"/>
</workbook>
</file>

<file path=xl/sharedStrings.xml><?xml version="1.0" encoding="utf-8"?>
<sst xmlns="http://schemas.openxmlformats.org/spreadsheetml/2006/main" count="973" uniqueCount="365">
  <si>
    <t>štartovné číslo</t>
  </si>
  <si>
    <t>meno</t>
  </si>
  <si>
    <t>priezvisko</t>
  </si>
  <si>
    <t>ročník</t>
  </si>
  <si>
    <t>KAT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</si>
  <si>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</si>
  <si>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</si>
  <si>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</si>
  <si>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</si>
  <si>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</si>
  <si>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</si>
  <si>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</si>
  <si>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</si>
  <si>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</si>
  <si>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</si>
  <si>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</si>
  <si>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</si>
  <si>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</si>
  <si>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</si>
  <si>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</si>
  <si>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body 8.kolo</t>
  </si>
  <si>
    <t>poradie</t>
  </si>
  <si>
    <t>body 9.kolo</t>
  </si>
  <si>
    <t>body 10.kolo</t>
  </si>
  <si>
    <t>Dubnica nad Váhom</t>
  </si>
  <si>
    <t>Peter</t>
  </si>
  <si>
    <t>ᴓ čas na 1000m</t>
  </si>
  <si>
    <t>* vlož hodnoty zo súboru "vysledky 01,kolo,txt"</t>
  </si>
  <si>
    <t>Martin</t>
  </si>
  <si>
    <t>Juraj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</si>
  <si>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</si>
  <si>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</si>
  <si>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</si>
  <si>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</si>
  <si>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</si>
  <si>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</si>
  <si>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</si>
  <si>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</si>
  <si>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</si>
  <si>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</si>
  <si>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</si>
  <si>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pohlavie</t>
  </si>
  <si>
    <t>m</t>
  </si>
  <si>
    <t>ž</t>
  </si>
  <si>
    <t>Čas v cieli</t>
  </si>
  <si>
    <t>Štartovné číslo</t>
  </si>
  <si>
    <t>Čas na predchádzajúceho</t>
  </si>
  <si>
    <t>Vladimír</t>
  </si>
  <si>
    <t>Ilavský</t>
  </si>
  <si>
    <t>rozdiel</t>
  </si>
  <si>
    <t>cas</t>
  </si>
  <si>
    <t>Milan</t>
  </si>
  <si>
    <t>Miriam</t>
  </si>
  <si>
    <t>Makiš</t>
  </si>
  <si>
    <t>Soblahov</t>
  </si>
  <si>
    <t>Ondřej</t>
  </si>
  <si>
    <t>Tluka</t>
  </si>
  <si>
    <t>Jana</t>
  </si>
  <si>
    <t>dubnica n/v</t>
  </si>
  <si>
    <t>Ervín</t>
  </si>
  <si>
    <t>Páleník</t>
  </si>
  <si>
    <t>Blanka</t>
  </si>
  <si>
    <t>Balaščáková</t>
  </si>
  <si>
    <t>Sylvia</t>
  </si>
  <si>
    <t>KPB</t>
  </si>
  <si>
    <t>Kovalčík</t>
  </si>
  <si>
    <t>Marcinát</t>
  </si>
  <si>
    <t>Eva</t>
  </si>
  <si>
    <t>Daniel</t>
  </si>
  <si>
    <t>Zubo</t>
  </si>
  <si>
    <t>Schiller</t>
  </si>
  <si>
    <t>Hudák</t>
  </si>
  <si>
    <t>Samuel</t>
  </si>
  <si>
    <t>Masariková</t>
  </si>
  <si>
    <t>Masarik</t>
  </si>
  <si>
    <t>Štvorlístok Trenčín</t>
  </si>
  <si>
    <t xml:space="preserve">Meno </t>
  </si>
  <si>
    <t>Jogging klub Dubnica</t>
  </si>
  <si>
    <t>miroslav</t>
  </si>
  <si>
    <t>Bianka</t>
  </si>
  <si>
    <t>Karyová</t>
  </si>
  <si>
    <t>Drahoslav</t>
  </si>
  <si>
    <t>Jozef</t>
  </si>
  <si>
    <t>Haninec</t>
  </si>
  <si>
    <t>Anton</t>
  </si>
  <si>
    <t>Blaško</t>
  </si>
  <si>
    <t>Nová Dubnica</t>
  </si>
  <si>
    <t>Behám s láskou</t>
  </si>
  <si>
    <t>Oláš</t>
  </si>
  <si>
    <t>Aj MY sme BEH</t>
  </si>
  <si>
    <t>Miroslava</t>
  </si>
  <si>
    <t>VERTIGAČ</t>
  </si>
  <si>
    <t>"PS"</t>
  </si>
  <si>
    <t>Igor</t>
  </si>
  <si>
    <t>Meško</t>
  </si>
  <si>
    <t>Branislav</t>
  </si>
  <si>
    <t>Lobotka</t>
  </si>
  <si>
    <t>Hlávka</t>
  </si>
  <si>
    <t>Ilava</t>
  </si>
  <si>
    <t>Matúš</t>
  </si>
  <si>
    <t>Varačka</t>
  </si>
  <si>
    <t>Beckov</t>
  </si>
  <si>
    <t>Jakub</t>
  </si>
  <si>
    <t>00:00:07.85</t>
  </si>
  <si>
    <t>00:00:05.07</t>
  </si>
  <si>
    <r>
      <rPr>
        <b/>
        <sz val="18"/>
        <color indexed="10"/>
        <rFont val="Calibri"/>
        <family val="2"/>
      </rPr>
      <t>T</t>
    </r>
    <r>
      <rPr>
        <b/>
        <sz val="18"/>
        <color indexed="8"/>
        <rFont val="Calibri"/>
        <family val="2"/>
      </rPr>
      <t xml:space="preserve">renčianska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>08.kolo</t>
    </r>
    <r>
      <rPr>
        <b/>
        <sz val="18"/>
        <color indexed="8"/>
        <rFont val="Calibri"/>
        <family val="2"/>
      </rPr>
      <t>, 23.10.2016, 9.300 m, Horné Srnie</t>
    </r>
  </si>
  <si>
    <t>ilavsky st</t>
  </si>
  <si>
    <t>Stehlík</t>
  </si>
  <si>
    <t>Vojtech</t>
  </si>
  <si>
    <t>Fuček</t>
  </si>
  <si>
    <t>Monika</t>
  </si>
  <si>
    <t>Záhumenská</t>
  </si>
  <si>
    <t>Trenčianske Stankovce</t>
  </si>
  <si>
    <t>Mareková</t>
  </si>
  <si>
    <t>Kňažkova</t>
  </si>
  <si>
    <t>Marušincova</t>
  </si>
  <si>
    <t>marian</t>
  </si>
  <si>
    <t>adamkovic</t>
  </si>
  <si>
    <t>banovski behuni</t>
  </si>
  <si>
    <t>Jitka</t>
  </si>
  <si>
    <t>Hudakova</t>
  </si>
  <si>
    <t>Ďurikam team Trenčín</t>
  </si>
  <si>
    <t>Buď lepší</t>
  </si>
  <si>
    <t>Augustín</t>
  </si>
  <si>
    <t>Borčické slimáky</t>
  </si>
  <si>
    <t>Nova Dubnica</t>
  </si>
  <si>
    <t>Zlatica</t>
  </si>
  <si>
    <t>Morawová</t>
  </si>
  <si>
    <t>ján</t>
  </si>
  <si>
    <t>polák</t>
  </si>
  <si>
    <t>dubnica n v</t>
  </si>
  <si>
    <t>Vrana</t>
  </si>
  <si>
    <t>GEKONsport</t>
  </si>
  <si>
    <t>Vladimir</t>
  </si>
  <si>
    <t>Konicek</t>
  </si>
  <si>
    <t>Drietoma</t>
  </si>
  <si>
    <t>Sobek</t>
  </si>
  <si>
    <t>Dalibor</t>
  </si>
  <si>
    <t>Jedlička</t>
  </si>
  <si>
    <t>Slavičín</t>
  </si>
  <si>
    <t>Michaela</t>
  </si>
  <si>
    <t>Žilková</t>
  </si>
  <si>
    <t>Pavol</t>
  </si>
  <si>
    <t>Tallo</t>
  </si>
  <si>
    <t>Bratislava</t>
  </si>
  <si>
    <t>Veronika</t>
  </si>
  <si>
    <t>Bakalárová</t>
  </si>
  <si>
    <t>Ladislav</t>
  </si>
  <si>
    <t>Miščík</t>
  </si>
  <si>
    <t>TNTulene</t>
  </si>
  <si>
    <t>Miloš</t>
  </si>
  <si>
    <t>Humera</t>
  </si>
  <si>
    <t>Čupalka</t>
  </si>
  <si>
    <t>Netopil</t>
  </si>
  <si>
    <t>Banovce nad Bebravou</t>
  </si>
  <si>
    <t>Rastislav</t>
  </si>
  <si>
    <t>Dudáš</t>
  </si>
  <si>
    <t>Dušan</t>
  </si>
  <si>
    <t>Daniš</t>
  </si>
  <si>
    <t>Marek</t>
  </si>
  <si>
    <t>Baráth</t>
  </si>
  <si>
    <t>OcÚ Tajná</t>
  </si>
  <si>
    <t>Letko</t>
  </si>
  <si>
    <t>Trenč. Stankovce</t>
  </si>
  <si>
    <t>Pavel</t>
  </si>
  <si>
    <t>Uhrecký</t>
  </si>
  <si>
    <t>Zuzana</t>
  </si>
  <si>
    <t>Husárová</t>
  </si>
  <si>
    <t>Stanislav</t>
  </si>
  <si>
    <t>Hrabovsky</t>
  </si>
  <si>
    <t>Opatova</t>
  </si>
  <si>
    <t>Dorušek</t>
  </si>
  <si>
    <t>Klenoty Slavičín</t>
  </si>
  <si>
    <t>Barbora</t>
  </si>
  <si>
    <t>Kiššová</t>
  </si>
  <si>
    <t>Orechovská</t>
  </si>
  <si>
    <t>Katarína</t>
  </si>
  <si>
    <t>Kolínková</t>
  </si>
  <si>
    <t>Triatlon team TT</t>
  </si>
  <si>
    <t>Radoslav</t>
  </si>
  <si>
    <t>Baňár</t>
  </si>
  <si>
    <t>Kašička</t>
  </si>
  <si>
    <t>Letisko Trenčín</t>
  </si>
  <si>
    <t>Kudla</t>
  </si>
  <si>
    <t>Sokol Trenčín</t>
  </si>
  <si>
    <t>Karolína</t>
  </si>
  <si>
    <t>Čupalková</t>
  </si>
  <si>
    <t>Garajová</t>
  </si>
  <si>
    <t>Balaščák</t>
  </si>
  <si>
    <t>Bortel</t>
  </si>
  <si>
    <t>Ondrej</t>
  </si>
  <si>
    <t>Pruška</t>
  </si>
  <si>
    <t>Športové gymnázium Trenčín</t>
  </si>
  <si>
    <t>Kminiak</t>
  </si>
  <si>
    <t>Straka</t>
  </si>
  <si>
    <t>Ivanovce</t>
  </si>
  <si>
    <t>Melo</t>
  </si>
  <si>
    <t>Ferdinand</t>
  </si>
  <si>
    <t>Daňo</t>
  </si>
  <si>
    <t>Sedmerovec</t>
  </si>
  <si>
    <t>Ludmila</t>
  </si>
  <si>
    <t>Daňová</t>
  </si>
  <si>
    <t>Kocaj</t>
  </si>
  <si>
    <t>Jando</t>
  </si>
  <si>
    <t>Damián</t>
  </si>
  <si>
    <t>Lucia</t>
  </si>
  <si>
    <t>Mituchová</t>
  </si>
  <si>
    <t>Štefan</t>
  </si>
  <si>
    <t>Červenka</t>
  </si>
  <si>
    <t>Iveta</t>
  </si>
  <si>
    <t>Hulvátová</t>
  </si>
  <si>
    <t>Boris</t>
  </si>
  <si>
    <t>Zemek</t>
  </si>
  <si>
    <t>Lohinský</t>
  </si>
  <si>
    <t>Patrícia</t>
  </si>
  <si>
    <t>Pavlíková</t>
  </si>
  <si>
    <t>Jaroslav</t>
  </si>
  <si>
    <t>Struhár</t>
  </si>
  <si>
    <t>00:00:07.60</t>
  </si>
  <si>
    <t>01:16:18.91</t>
  </si>
  <si>
    <t>00:02:40.90</t>
  </si>
  <si>
    <t>01:16:11.30</t>
  </si>
  <si>
    <t>00:00:13.21</t>
  </si>
  <si>
    <t>01:13:30.40</t>
  </si>
  <si>
    <t>00:03:36.38</t>
  </si>
  <si>
    <t>01:13:17.18</t>
  </si>
  <si>
    <t>00:04:28.73</t>
  </si>
  <si>
    <t>01:09:40.79</t>
  </si>
  <si>
    <t>00:00:00.78</t>
  </si>
  <si>
    <t>01:05:12.06</t>
  </si>
  <si>
    <t>00:03:28.07</t>
  </si>
  <si>
    <t>01:05:11.27</t>
  </si>
  <si>
    <t>00:00:39.95</t>
  </si>
  <si>
    <t>01:01:43.20</t>
  </si>
  <si>
    <t>00:04:21.35</t>
  </si>
  <si>
    <t>01:01:03.25</t>
  </si>
  <si>
    <t>00:00:15.53</t>
  </si>
  <si>
    <t>00:56:41.89</t>
  </si>
  <si>
    <t>00:02:19.87</t>
  </si>
  <si>
    <t>00:56:26.36</t>
  </si>
  <si>
    <t>00:00:53.37</t>
  </si>
  <si>
    <t>00:54:06.48</t>
  </si>
  <si>
    <t>00:00:10.88</t>
  </si>
  <si>
    <t>00:53:13.10</t>
  </si>
  <si>
    <t>00:00:17.50</t>
  </si>
  <si>
    <t>00:53:02.22</t>
  </si>
  <si>
    <t>00:00:08.04</t>
  </si>
  <si>
    <t>00:52:44.71</t>
  </si>
  <si>
    <t>00:00:44.07</t>
  </si>
  <si>
    <t>00:52:36.67</t>
  </si>
  <si>
    <t>00:00:07.12</t>
  </si>
  <si>
    <t>00:51:52.59</t>
  </si>
  <si>
    <t>00:00:44.16</t>
  </si>
  <si>
    <t>00:51:45.46</t>
  </si>
  <si>
    <t>00:00:00.20</t>
  </si>
  <si>
    <t>00:51:01.30</t>
  </si>
  <si>
    <t>00:00:39.50</t>
  </si>
  <si>
    <t>00:51:01.09</t>
  </si>
  <si>
    <t>00:00:06.78</t>
  </si>
  <si>
    <t>00:50:21.59</t>
  </si>
  <si>
    <t>00:00:08.09</t>
  </si>
  <si>
    <t>00:50:14.81</t>
  </si>
  <si>
    <t>00:00:08.50</t>
  </si>
  <si>
    <t>00:50:06.71</t>
  </si>
  <si>
    <t>00:00:07.89</t>
  </si>
  <si>
    <t>00:49:58.21</t>
  </si>
  <si>
    <t>00:00:30.11</t>
  </si>
  <si>
    <t>00:49:50.31</t>
  </si>
  <si>
    <t>00:00:01.82</t>
  </si>
  <si>
    <t>00:49:20.20</t>
  </si>
  <si>
    <t>00:00:00.92</t>
  </si>
  <si>
    <t>00:49:18.37</t>
  </si>
  <si>
    <t>00:00:08.57</t>
  </si>
  <si>
    <t>00:49:17.45</t>
  </si>
  <si>
    <t>00:00:10.40</t>
  </si>
  <si>
    <t>00:49:08.87</t>
  </si>
  <si>
    <t>00:00:28.30</t>
  </si>
  <si>
    <t>00:48:58.47</t>
  </si>
  <si>
    <t>00:00:02.62</t>
  </si>
  <si>
    <t>00:48:30.17</t>
  </si>
  <si>
    <t>00:00:11.45</t>
  </si>
  <si>
    <t>00:48:27.54</t>
  </si>
  <si>
    <t>00:00:01.06</t>
  </si>
  <si>
    <t>00:48:16.09</t>
  </si>
  <si>
    <t>00:00:05.50</t>
  </si>
  <si>
    <t>00:48:15.03</t>
  </si>
  <si>
    <t>00:00:34.37</t>
  </si>
  <si>
    <t>00:48:09.53</t>
  </si>
  <si>
    <t>00:00:14.31</t>
  </si>
  <si>
    <t>00:47:35.15</t>
  </si>
  <si>
    <t>00:00:42.29</t>
  </si>
  <si>
    <t>00:47:20.84</t>
  </si>
  <si>
    <t>00:00:03.93</t>
  </si>
  <si>
    <t>00:46:38.54</t>
  </si>
  <si>
    <t>00:00:21.57</t>
  </si>
  <si>
    <t>00:46:34.60</t>
  </si>
  <si>
    <t>00:00:25.84</t>
  </si>
  <si>
    <t>00:46:13.02</t>
  </si>
  <si>
    <t>00:00:05.98</t>
  </si>
  <si>
    <t>00:45:47.18</t>
  </si>
  <si>
    <t>00:00:11.95</t>
  </si>
  <si>
    <t>00:45:41.19</t>
  </si>
  <si>
    <t>00:00:06.15</t>
  </si>
  <si>
    <t>00:45:29.24</t>
  </si>
  <si>
    <t>00:00:04.65</t>
  </si>
  <si>
    <t>00:45:23.08</t>
  </si>
  <si>
    <t>00:00:02.25</t>
  </si>
  <si>
    <t>00:45:18.43</t>
  </si>
  <si>
    <t>00:45:16.18</t>
  </si>
  <si>
    <t>00:00:07.13</t>
  </si>
  <si>
    <t>00:45:08.32</t>
  </si>
  <si>
    <t>00:45:01.19</t>
  </si>
  <si>
    <t>00:00:08.37</t>
  </si>
  <si>
    <t>00:44:56.12</t>
  </si>
  <si>
    <t>00:00:05.78</t>
  </si>
  <si>
    <t>00:44:47.74</t>
  </si>
  <si>
    <t>00:00:52.07</t>
  </si>
  <si>
    <t>00:44:41.96</t>
  </si>
  <si>
    <t>00:00:12.62</t>
  </si>
  <si>
    <t>00:43:49.88</t>
  </si>
  <si>
    <t>00:00:19.93</t>
  </si>
  <si>
    <t>00:43:37.26</t>
  </si>
  <si>
    <t>00:00:01.92</t>
  </si>
  <si>
    <t>00:43:17.32</t>
  </si>
  <si>
    <t>00:00:13.22</t>
  </si>
  <si>
    <t>00:43:15.40</t>
  </si>
  <si>
    <t>00:00:21.83</t>
  </si>
  <si>
    <t>00:43:02.17</t>
  </si>
  <si>
    <t>00:00:14.11</t>
  </si>
  <si>
    <t>00:42:40.34</t>
  </si>
  <si>
    <t>00:00:17.64</t>
  </si>
  <si>
    <t>00:42:26.23</t>
  </si>
  <si>
    <t>00:00:03.88</t>
  </si>
  <si>
    <t>00:42:08.59</t>
  </si>
  <si>
    <t>00:01:07.68</t>
  </si>
  <si>
    <t>00:42:04.70</t>
  </si>
  <si>
    <t>00:00:44.43</t>
  </si>
  <si>
    <t>00:40:57.01</t>
  </si>
  <si>
    <t>00:00:12.03</t>
  </si>
  <si>
    <t>00:40:12.57</t>
  </si>
  <si>
    <t>00:40:00.54</t>
  </si>
  <si>
    <t>00:00:06.65</t>
  </si>
  <si>
    <t>00:39:47.92</t>
  </si>
  <si>
    <t>00:00:49.58</t>
  </si>
  <si>
    <t>00:39:41.26</t>
  </si>
  <si>
    <t>00:00:21.73</t>
  </si>
  <si>
    <t>00:38:51.68</t>
  </si>
  <si>
    <t>00:00:09.45</t>
  </si>
  <si>
    <t>00:38:29.94</t>
  </si>
  <si>
    <t>00:00:15.67</t>
  </si>
  <si>
    <t>00:38:20.49</t>
  </si>
  <si>
    <t>00:00:17.90</t>
  </si>
  <si>
    <t>00:38:04.82</t>
  </si>
  <si>
    <t>00:00:56.90</t>
  </si>
  <si>
    <t>00:37:46.92</t>
  </si>
  <si>
    <t>00:00:13.07</t>
  </si>
  <si>
    <t>00:36:50.01</t>
  </si>
  <si>
    <t>00:00:16.56</t>
  </si>
  <si>
    <t>00:36:36.93</t>
  </si>
  <si>
    <t>00:01:55.51</t>
  </si>
  <si>
    <t>00:36:20.37</t>
  </si>
  <si>
    <t>00:34:24.85</t>
  </si>
  <si>
    <t>00:50:31.59</t>
  </si>
  <si>
    <t>00:00:10.00</t>
  </si>
  <si>
    <t>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</si>
</sst>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h]:mm:ss.00"/>
    <numFmt numFmtId="181" formatCode="hh:mm:ss.00"/>
    <numFmt numFmtId="182" formatCode="h:mm:ss.000"/>
    <numFmt numFmtId="183" formatCode="###&quot;. miesto&quot;"/>
    <numFmt numFmtId="184" formatCode="0.00;[Red]0.00"/>
    <numFmt numFmtId="185" formatCode="[$-F400]h:mm:ss\ AM/PM"/>
    <numFmt numFmtId="186" formatCode="h:mm:ss;@"/>
    <numFmt numFmtId="187" formatCode="mm:ss.0;@"/>
    <numFmt numFmtId="188" formatCode="h:mm;@"/>
    <numFmt numFmtId="189" formatCode="[$-41B]d\.\ mmmm\ yyyy"/>
    <numFmt numFmtId="190" formatCode="&quot;Áno&quot;;&quot;Áno&quot;;&quot;Nie&quot;"/>
    <numFmt numFmtId="191" formatCode="&quot;Pravda&quot;;&quot;Pravda&quot;;&quot;Nepravda&quot;"/>
    <numFmt numFmtId="192" formatCode="&quot;Zapnuté&quot;;&quot;Zapnuté&quot;;&quot;Vypnuté&quot;"/>
    <numFmt numFmtId="193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5" applyNumberFormat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 horizontal="center"/>
    </xf>
    <xf numFmtId="0" fontId="5" fillId="0" borderId="10" xfId="0" applyNumberFormat="1" applyFont="1" applyFill="1" applyBorder="1" applyAlignment="1">
      <alignment/>
    </xf>
    <xf numFmtId="1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81" fontId="0" fillId="0" borderId="11" xfId="0" applyNumberFormat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32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80" fontId="0" fillId="0" borderId="11" xfId="0" applyNumberFormat="1" applyBorder="1" applyAlignment="1">
      <alignment/>
    </xf>
    <xf numFmtId="46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1" fontId="0" fillId="0" borderId="11" xfId="0" applyNumberForma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181" fontId="0" fillId="0" borderId="10" xfId="0" applyNumberFormat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3.emf" /><Relationship Id="rId2" Type="http://schemas.openxmlformats.org/officeDocument/2006/relationships/image" Target="../media/image64.emf" /><Relationship Id="rId3" Type="http://schemas.openxmlformats.org/officeDocument/2006/relationships/image" Target="../media/image65.emf" /><Relationship Id="rId4" Type="http://schemas.openxmlformats.org/officeDocument/2006/relationships/image" Target="../media/image66.emf" /><Relationship Id="rId5" Type="http://schemas.openxmlformats.org/officeDocument/2006/relationships/image" Target="../media/image67.emf" /><Relationship Id="rId6" Type="http://schemas.openxmlformats.org/officeDocument/2006/relationships/image" Target="../media/image6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148</xdr:row>
      <xdr:rowOff>0</xdr:rowOff>
    </xdr:from>
    <xdr:to>
      <xdr:col>12</xdr:col>
      <xdr:colOff>0</xdr:colOff>
      <xdr:row>166</xdr:row>
      <xdr:rowOff>133350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0825"/>
          <a:ext cx="111442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12</xdr:col>
      <xdr:colOff>0</xdr:colOff>
      <xdr:row>180</xdr:row>
      <xdr:rowOff>133350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81800"/>
          <a:ext cx="111442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12</xdr:col>
      <xdr:colOff>0</xdr:colOff>
      <xdr:row>196</xdr:row>
      <xdr:rowOff>133350</xdr:rowOff>
    </xdr:to>
    <xdr:pic>
      <xdr:nvPicPr>
        <xdr:cNvPr id="3" name="Obrázo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296400"/>
          <a:ext cx="111442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12</xdr:col>
      <xdr:colOff>0</xdr:colOff>
      <xdr:row>206</xdr:row>
      <xdr:rowOff>133350</xdr:rowOff>
    </xdr:to>
    <xdr:pic>
      <xdr:nvPicPr>
        <xdr:cNvPr id="4" name="Obrázo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44400"/>
          <a:ext cx="111442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12</xdr:col>
      <xdr:colOff>0</xdr:colOff>
      <xdr:row>219</xdr:row>
      <xdr:rowOff>133350</xdr:rowOff>
    </xdr:to>
    <xdr:pic>
      <xdr:nvPicPr>
        <xdr:cNvPr id="5" name="Obrázok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249400"/>
          <a:ext cx="111442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12</xdr:col>
      <xdr:colOff>0</xdr:colOff>
      <xdr:row>235</xdr:row>
      <xdr:rowOff>133350</xdr:rowOff>
    </xdr:to>
    <xdr:pic>
      <xdr:nvPicPr>
        <xdr:cNvPr id="6" name="Obrázok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6602075"/>
          <a:ext cx="111442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uľka14" displayName="Tabuľka14" ref="I1:K8" comment="" totalsRowShown="0">
  <autoFilter ref="I1:K8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M1:O4" comment="" totalsRowShown="0">
  <autoFilter ref="M1:O4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uľka5" displayName="Tabuľka5" ref="A3:W147" comment="" totalsRowShown="0">
  <autoFilter ref="A3:W147"/>
  <tableColumns count="23">
    <tableColumn id="1" name="štartovné číslo"/>
    <tableColumn id="2" name="celkové poradie"/>
    <tableColumn id="3" name="poradie v KAT"/>
    <tableColumn id="4" name="meno"/>
    <tableColumn id="5" name="priezvisko"/>
    <tableColumn id="23" name="Meno "/>
    <tableColumn id="6" name="klub/mesto"/>
    <tableColumn id="7" name="ročník"/>
    <tableColumn id="8" name="KAT"/>
    <tableColumn id="9" name="čas v cieli"/>
    <tableColumn id="10" name="ᴓ čas na 1000m"/>
    <tableColumn id="11" name="strata na víťaza"/>
    <tableColumn id="12" name="body 1.kolo"/>
    <tableColumn id="13" name="body 2.kolo"/>
    <tableColumn id="14" name="body 3.kolo"/>
    <tableColumn id="15" name="body 4.kolo"/>
    <tableColumn id="16" name="body 5.kolo"/>
    <tableColumn id="17" name="body 6.kolo"/>
    <tableColumn id="18" name="body 7.kolo"/>
    <tableColumn id="19" name="body 8.kolo"/>
    <tableColumn id="20" name="body 9.kolo"/>
    <tableColumn id="21" name="body 10.kolo"/>
    <tableColumn id="22" name="body BBL"/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261" name="Tabuľka5262" displayName="Tabuľka5262" ref="A3:W147" comment="" totalsRowShown="0">
  <autoFilter ref="A3:W147"/>
  <tableColumns count="23">
    <tableColumn id="1" name="štartovné číslo"/>
    <tableColumn id="2" name="celkové poradie"/>
    <tableColumn id="3" name="poradie v KAT"/>
    <tableColumn id="4" name="meno"/>
    <tableColumn id="5" name="priezvisko"/>
    <tableColumn id="23" name="Meno "/>
    <tableColumn id="6" name="klub/mesto"/>
    <tableColumn id="7" name="ročník"/>
    <tableColumn id="8" name="KAT"/>
    <tableColumn id="9" name="čas v cieli"/>
    <tableColumn id="10" name="ᴓ čas na 1000m"/>
    <tableColumn id="11" name="strata na víťaza"/>
    <tableColumn id="12" name="body 1.kolo"/>
    <tableColumn id="13" name="body 2.kolo"/>
    <tableColumn id="14" name="body 3.kolo"/>
    <tableColumn id="15" name="body 4.kolo"/>
    <tableColumn id="16" name="body 5.kolo"/>
    <tableColumn id="17" name="body 6.kolo"/>
    <tableColumn id="18" name="body 7.kolo"/>
    <tableColumn id="19" name="body 8.kolo"/>
    <tableColumn id="20" name="body 9.kolo"/>
    <tableColumn id="21" name="body 10.kolo"/>
    <tableColumn id="22" name="body BBL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69" sqref="G69"/>
    </sheetView>
  </sheetViews>
  <sheetFormatPr defaultColWidth="9.140625" defaultRowHeight="15"/>
  <cols>
    <col min="1" max="1" width="9.7109375" style="3" customWidth="1"/>
    <col min="2" max="2" width="11.00390625" style="5" bestFit="1" customWidth="1"/>
    <col min="3" max="3" width="16.28125" style="5" customWidth="1"/>
    <col min="4" max="4" width="43.28125" style="5" customWidth="1"/>
    <col min="5" max="5" width="6.57421875" style="3" bestFit="1" customWidth="1"/>
    <col min="6" max="6" width="8.7109375" style="3" bestFit="1" customWidth="1"/>
    <col min="7" max="7" width="7.7109375" style="5" bestFit="1" customWidth="1"/>
    <col min="8" max="8" width="9.140625" style="9" customWidth="1"/>
    <col min="9" max="9" width="15.140625" style="9" bestFit="1" customWidth="1"/>
    <col min="10" max="12" width="9.140625" style="9" customWidth="1"/>
    <col min="13" max="13" width="15.140625" style="9" bestFit="1" customWidth="1"/>
    <col min="14" max="16384" width="9.140625" style="9" customWidth="1"/>
  </cols>
  <sheetData>
    <row r="1" spans="1:15" s="8" customFormat="1" ht="39.75" customHeight="1">
      <c r="A1" s="40" t="s">
        <v>0</v>
      </c>
      <c r="B1" s="40" t="s">
        <v>1</v>
      </c>
      <c r="C1" s="40" t="s">
        <v>2</v>
      </c>
      <c r="D1" s="40" t="s">
        <v>7</v>
      </c>
      <c r="E1" s="40" t="s">
        <v>3</v>
      </c>
      <c r="F1" s="40" t="s">
        <v>41</v>
      </c>
      <c r="G1" s="40" t="s">
        <v>4</v>
      </c>
      <c r="I1" s="8" t="s">
        <v>30</v>
      </c>
      <c r="J1" s="8" t="s">
        <v>32</v>
      </c>
      <c r="K1" s="8" t="s">
        <v>33</v>
      </c>
      <c r="M1" s="8" t="s">
        <v>30</v>
      </c>
      <c r="N1" s="8" t="s">
        <v>32</v>
      </c>
      <c r="O1" s="8" t="s">
        <v>33</v>
      </c>
    </row>
    <row r="2" spans="1:15" ht="18" customHeight="1">
      <c r="A2" s="3">
        <v>220</v>
      </c>
      <c r="B2" s="52" t="s">
        <v>51</v>
      </c>
      <c r="C2" s="52" t="s">
        <v>53</v>
      </c>
      <c r="D2" s="52" t="s">
        <v>14</v>
      </c>
      <c r="E2" s="52">
        <v>1983</v>
      </c>
      <c r="F2" s="51" t="s">
        <v>42</v>
      </c>
      <c r="G2" s="56" t="str">
        <f>IF(F2="m",LOOKUP(E2,'08.kolo prezentácia'!$J$2:$J$8,'08.kolo prezentácia'!$I$2:$I$8),LOOKUP(E2,'08.kolo prezentácia'!$N$2:$N$4,'08.kolo prezentácia'!$M$2:$M$4))</f>
        <v>Muži B</v>
      </c>
      <c r="I2" s="9" t="s">
        <v>37</v>
      </c>
      <c r="J2" s="9">
        <v>1900</v>
      </c>
      <c r="K2" s="9">
        <v>1956</v>
      </c>
      <c r="M2" s="9" t="s">
        <v>39</v>
      </c>
      <c r="N2" s="9">
        <v>1900</v>
      </c>
      <c r="O2" s="9">
        <v>1980</v>
      </c>
    </row>
    <row r="3" spans="1:15" ht="18" customHeight="1">
      <c r="A3" s="3">
        <v>167</v>
      </c>
      <c r="B3" s="52" t="s">
        <v>5</v>
      </c>
      <c r="C3" s="52" t="s">
        <v>48</v>
      </c>
      <c r="D3" s="52" t="s">
        <v>77</v>
      </c>
      <c r="E3" s="52">
        <v>1987</v>
      </c>
      <c r="F3" s="51" t="s">
        <v>42</v>
      </c>
      <c r="G3" s="56" t="str">
        <f>IF(F3="m",LOOKUP(E3,'08.kolo prezentácia'!$J$2:$J$8,'08.kolo prezentácia'!$I$2:$I$8),LOOKUP(E3,'08.kolo prezentácia'!$N$2:$N$4,'08.kolo prezentácia'!$M$2:$M$4))</f>
        <v>Muži A</v>
      </c>
      <c r="I3" s="9" t="s">
        <v>36</v>
      </c>
      <c r="J3" s="9">
        <v>1957</v>
      </c>
      <c r="K3" s="9">
        <v>1966</v>
      </c>
      <c r="M3" s="9" t="s">
        <v>38</v>
      </c>
      <c r="N3" s="9">
        <v>1981</v>
      </c>
      <c r="O3" s="9">
        <v>2015</v>
      </c>
    </row>
    <row r="4" spans="1:11" ht="18" customHeight="1">
      <c r="A4" s="3">
        <v>215</v>
      </c>
      <c r="B4" s="52" t="s">
        <v>55</v>
      </c>
      <c r="C4" s="52" t="s">
        <v>56</v>
      </c>
      <c r="D4" s="52" t="s">
        <v>14</v>
      </c>
      <c r="E4" s="52">
        <v>1976</v>
      </c>
      <c r="F4" s="51" t="s">
        <v>42</v>
      </c>
      <c r="G4" s="56" t="str">
        <f>IF(F4="m",LOOKUP(E4,'08.kolo prezentácia'!$J$2:$J$8,'08.kolo prezentácia'!$I$2:$I$8),LOOKUP(E4,'08.kolo prezentácia'!$N$2:$N$4,'08.kolo prezentácia'!$M$2:$M$4))</f>
        <v>Muži C</v>
      </c>
      <c r="I4" s="9" t="s">
        <v>35</v>
      </c>
      <c r="J4" s="9">
        <v>1967</v>
      </c>
      <c r="K4" s="9">
        <v>1976</v>
      </c>
    </row>
    <row r="5" spans="1:11" ht="18" customHeight="1">
      <c r="A5" s="3">
        <v>168</v>
      </c>
      <c r="B5" s="52" t="s">
        <v>78</v>
      </c>
      <c r="C5" s="52" t="s">
        <v>106</v>
      </c>
      <c r="D5" s="52" t="s">
        <v>58</v>
      </c>
      <c r="E5" s="52">
        <v>1963</v>
      </c>
      <c r="F5" s="51" t="s">
        <v>42</v>
      </c>
      <c r="G5" s="56" t="str">
        <f>IF(F5="m",LOOKUP(E5,'08.kolo prezentácia'!$J$2:$J$8,'08.kolo prezentácia'!$I$2:$I$8),LOOKUP(E5,'08.kolo prezentácia'!$N$2:$N$4,'08.kolo prezentácia'!$M$2:$M$4))</f>
        <v>Muži D</v>
      </c>
      <c r="I5" s="9" t="s">
        <v>34</v>
      </c>
      <c r="J5" s="9">
        <v>1977</v>
      </c>
      <c r="K5" s="9">
        <v>1986</v>
      </c>
    </row>
    <row r="6" spans="1:7" ht="18" customHeight="1">
      <c r="A6" s="3">
        <v>200</v>
      </c>
      <c r="B6" s="52" t="s">
        <v>25</v>
      </c>
      <c r="C6" s="52" t="s">
        <v>107</v>
      </c>
      <c r="D6" s="52" t="s">
        <v>14</v>
      </c>
      <c r="E6" s="52">
        <v>1979</v>
      </c>
      <c r="F6" s="51" t="s">
        <v>42</v>
      </c>
      <c r="G6" s="56" t="str">
        <f>IF(F6="m",LOOKUP(E6,'08.kolo prezentácia'!$J$2:$J$8,'08.kolo prezentácia'!$I$2:$I$8),LOOKUP(E6,'08.kolo prezentácia'!$N$2:$N$4,'08.kolo prezentácia'!$M$2:$M$4))</f>
        <v>Muži B</v>
      </c>
    </row>
    <row r="7" spans="1:11" ht="18" customHeight="1">
      <c r="A7" s="3">
        <v>212</v>
      </c>
      <c r="B7" s="52" t="s">
        <v>108</v>
      </c>
      <c r="C7" s="52" t="s">
        <v>109</v>
      </c>
      <c r="D7" s="52" t="s">
        <v>14</v>
      </c>
      <c r="E7" s="52">
        <v>1966</v>
      </c>
      <c r="F7" s="51" t="s">
        <v>42</v>
      </c>
      <c r="G7" s="56" t="str">
        <f>IF(F7="m",LOOKUP(E7,'08.kolo prezentácia'!$J$2:$J$8,'08.kolo prezentácia'!$I$2:$I$8),LOOKUP(E7,'08.kolo prezentácia'!$N$2:$N$4,'08.kolo prezentácia'!$M$2:$M$4))</f>
        <v>Muži D</v>
      </c>
      <c r="I7" s="9" t="s">
        <v>31</v>
      </c>
      <c r="J7" s="9">
        <v>1987</v>
      </c>
      <c r="K7" s="9">
        <v>2015</v>
      </c>
    </row>
    <row r="8" spans="1:7" ht="18" customHeight="1">
      <c r="A8" s="3">
        <v>182</v>
      </c>
      <c r="B8" s="52" t="s">
        <v>110</v>
      </c>
      <c r="C8" s="52" t="s">
        <v>111</v>
      </c>
      <c r="D8" s="52" t="s">
        <v>112</v>
      </c>
      <c r="E8" s="52">
        <v>1992</v>
      </c>
      <c r="F8" s="51" t="s">
        <v>43</v>
      </c>
      <c r="G8" s="56" t="str">
        <f>IF(F8="m",LOOKUP(E8,'08.kolo prezentácia'!$J$2:$J$8,'08.kolo prezentácia'!$I$2:$I$8),LOOKUP(E8,'08.kolo prezentácia'!$N$2:$N$4,'08.kolo prezentácia'!$M$2:$M$4))</f>
        <v>Ženy A</v>
      </c>
    </row>
    <row r="9" spans="1:7" ht="18" customHeight="1">
      <c r="A9" s="3">
        <v>194</v>
      </c>
      <c r="B9" s="52" t="s">
        <v>61</v>
      </c>
      <c r="C9" s="52" t="s">
        <v>62</v>
      </c>
      <c r="D9" s="52" t="s">
        <v>87</v>
      </c>
      <c r="E9" s="52">
        <v>1966</v>
      </c>
      <c r="F9" s="51" t="s">
        <v>43</v>
      </c>
      <c r="G9" s="56" t="str">
        <f>IF(F9="m",LOOKUP(E9,'08.kolo prezentácia'!$J$2:$J$8,'08.kolo prezentácia'!$I$2:$I$8),LOOKUP(E9,'08.kolo prezentácia'!$N$2:$N$4,'08.kolo prezentácia'!$M$2:$M$4))</f>
        <v>Ženy B</v>
      </c>
    </row>
    <row r="10" spans="1:7" ht="18" customHeight="1">
      <c r="A10" s="3">
        <v>187</v>
      </c>
      <c r="B10" s="52" t="s">
        <v>67</v>
      </c>
      <c r="C10" s="52" t="s">
        <v>113</v>
      </c>
      <c r="D10" s="52" t="s">
        <v>54</v>
      </c>
      <c r="E10" s="52">
        <v>1982</v>
      </c>
      <c r="F10" s="51" t="s">
        <v>43</v>
      </c>
      <c r="G10" s="56" t="str">
        <f>IF(F10="m",LOOKUP(E10,'08.kolo prezentácia'!$J$2:$J$8,'08.kolo prezentácia'!$I$2:$I$8),LOOKUP(E10,'08.kolo prezentácia'!$N$2:$N$4,'08.kolo prezentácia'!$M$2:$M$4))</f>
        <v>Ženy A</v>
      </c>
    </row>
    <row r="11" spans="1:7" ht="18" customHeight="1">
      <c r="A11" s="3">
        <v>178</v>
      </c>
      <c r="B11" s="52" t="s">
        <v>63</v>
      </c>
      <c r="C11" s="52" t="s">
        <v>114</v>
      </c>
      <c r="D11" s="52" t="s">
        <v>64</v>
      </c>
      <c r="E11" s="52">
        <v>1976</v>
      </c>
      <c r="F11" s="51" t="s">
        <v>43</v>
      </c>
      <c r="G11" s="56" t="str">
        <f>IF(F11="m",LOOKUP(E11,'08.kolo prezentácia'!$J$2:$J$8,'08.kolo prezentácia'!$I$2:$I$8),LOOKUP(E11,'08.kolo prezentácia'!$N$2:$N$4,'08.kolo prezentácia'!$M$2:$M$4))</f>
        <v>Ženy B</v>
      </c>
    </row>
    <row r="12" spans="1:7" ht="18" customHeight="1">
      <c r="A12" s="3">
        <v>177</v>
      </c>
      <c r="B12" s="52" t="s">
        <v>52</v>
      </c>
      <c r="C12" s="52" t="s">
        <v>115</v>
      </c>
      <c r="D12" s="52" t="s">
        <v>64</v>
      </c>
      <c r="E12" s="52">
        <v>1973</v>
      </c>
      <c r="F12" s="51" t="s">
        <v>43</v>
      </c>
      <c r="G12" s="56" t="str">
        <f>IF(F12="m",LOOKUP(E12,'08.kolo prezentácia'!$J$2:$J$8,'08.kolo prezentácia'!$I$2:$I$8),LOOKUP(E12,'08.kolo prezentácia'!$N$2:$N$4,'08.kolo prezentácia'!$M$2:$M$4))</f>
        <v>Ženy B</v>
      </c>
    </row>
    <row r="13" spans="1:7" ht="18" customHeight="1">
      <c r="A13" s="3">
        <v>170</v>
      </c>
      <c r="B13" s="52" t="s">
        <v>116</v>
      </c>
      <c r="C13" s="52" t="s">
        <v>117</v>
      </c>
      <c r="D13" s="52" t="s">
        <v>118</v>
      </c>
      <c r="E13" s="52">
        <v>1964</v>
      </c>
      <c r="F13" s="51" t="s">
        <v>42</v>
      </c>
      <c r="G13" s="56" t="str">
        <f>IF(F13="m",LOOKUP(E13,'08.kolo prezentácia'!$J$2:$J$8,'08.kolo prezentácia'!$I$2:$I$8),LOOKUP(E13,'08.kolo prezentácia'!$N$2:$N$4,'08.kolo prezentácia'!$M$2:$M$4))</f>
        <v>Muži D</v>
      </c>
    </row>
    <row r="14" spans="1:7" ht="18" customHeight="1">
      <c r="A14" s="3">
        <v>226</v>
      </c>
      <c r="B14" s="52" t="s">
        <v>81</v>
      </c>
      <c r="C14" s="52" t="s">
        <v>74</v>
      </c>
      <c r="D14" s="52" t="s">
        <v>75</v>
      </c>
      <c r="E14" s="52">
        <v>1967</v>
      </c>
      <c r="F14" s="51" t="s">
        <v>42</v>
      </c>
      <c r="G14" s="56" t="str">
        <f>IF(F14="m",LOOKUP(E14,'08.kolo prezentácia'!$J$2:$J$8,'08.kolo prezentácia'!$I$2:$I$8),LOOKUP(E14,'08.kolo prezentácia'!$N$2:$N$4,'08.kolo prezentácia'!$M$2:$M$4))</f>
        <v>Muži C</v>
      </c>
    </row>
    <row r="15" spans="1:7" ht="18" customHeight="1">
      <c r="A15" s="3">
        <v>227</v>
      </c>
      <c r="B15" s="52" t="s">
        <v>72</v>
      </c>
      <c r="C15" s="52" t="s">
        <v>74</v>
      </c>
      <c r="D15" s="52" t="s">
        <v>75</v>
      </c>
      <c r="E15" s="52">
        <v>1995</v>
      </c>
      <c r="F15" s="51" t="s">
        <v>42</v>
      </c>
      <c r="G15" s="56" t="str">
        <f>IF(F15="m",LOOKUP(E15,'08.kolo prezentácia'!$J$2:$J$8,'08.kolo prezentácia'!$I$2:$I$8),LOOKUP(E15,'08.kolo prezentácia'!$N$2:$N$4,'08.kolo prezentácia'!$M$2:$M$4))</f>
        <v>Muži A</v>
      </c>
    </row>
    <row r="16" spans="1:7" ht="18" customHeight="1">
      <c r="A16" s="3">
        <v>225</v>
      </c>
      <c r="B16" s="52" t="s">
        <v>57</v>
      </c>
      <c r="C16" s="52" t="s">
        <v>73</v>
      </c>
      <c r="D16" s="52" t="s">
        <v>75</v>
      </c>
      <c r="E16" s="52">
        <v>1968</v>
      </c>
      <c r="F16" s="51" t="s">
        <v>43</v>
      </c>
      <c r="G16" s="56" t="str">
        <f>IF(F16="m",LOOKUP(E16,'08.kolo prezentácia'!$J$2:$J$8,'08.kolo prezentácia'!$I$2:$I$8),LOOKUP(E16,'08.kolo prezentácia'!$N$2:$N$4,'08.kolo prezentácia'!$M$2:$M$4))</f>
        <v>Ženy B</v>
      </c>
    </row>
    <row r="17" spans="1:7" ht="18" customHeight="1">
      <c r="A17" s="3">
        <v>166</v>
      </c>
      <c r="B17" s="52" t="s">
        <v>28</v>
      </c>
      <c r="C17" s="52" t="s">
        <v>88</v>
      </c>
      <c r="D17" s="52" t="s">
        <v>24</v>
      </c>
      <c r="E17" s="52">
        <v>1986</v>
      </c>
      <c r="F17" s="51" t="s">
        <v>42</v>
      </c>
      <c r="G17" s="56" t="str">
        <f>IF(F17="m",LOOKUP(E17,'08.kolo prezentácia'!$J$2:$J$8,'08.kolo prezentácia'!$I$2:$I$8),LOOKUP(E17,'08.kolo prezentácia'!$N$2:$N$4,'08.kolo prezentácia'!$M$2:$M$4))</f>
        <v>Muži B</v>
      </c>
    </row>
    <row r="18" spans="1:7" ht="18" customHeight="1">
      <c r="A18" s="3">
        <v>175</v>
      </c>
      <c r="B18" s="52" t="s">
        <v>47</v>
      </c>
      <c r="C18" s="52" t="s">
        <v>65</v>
      </c>
      <c r="D18" s="52" t="s">
        <v>14</v>
      </c>
      <c r="E18" s="52">
        <v>1951</v>
      </c>
      <c r="F18" s="51" t="s">
        <v>42</v>
      </c>
      <c r="G18" s="56" t="str">
        <f>IF(F18="m",LOOKUP(E18,'08.kolo prezentácia'!$J$2:$J$8,'08.kolo prezentácia'!$I$2:$I$8),LOOKUP(E18,'08.kolo prezentácia'!$N$2:$N$4,'08.kolo prezentácia'!$M$2:$M$4))</f>
        <v>Muži E</v>
      </c>
    </row>
    <row r="19" spans="1:7" ht="18" customHeight="1">
      <c r="A19" s="3">
        <v>10</v>
      </c>
      <c r="B19" s="52" t="s">
        <v>119</v>
      </c>
      <c r="C19" s="52" t="s">
        <v>120</v>
      </c>
      <c r="D19" s="52" t="s">
        <v>121</v>
      </c>
      <c r="E19" s="52">
        <v>1971</v>
      </c>
      <c r="F19" s="51" t="s">
        <v>43</v>
      </c>
      <c r="G19" s="56" t="str">
        <f>IF(F19="m",LOOKUP(E19,'08.kolo prezentácia'!$J$2:$J$8,'08.kolo prezentácia'!$I$2:$I$8),LOOKUP(E19,'08.kolo prezentácia'!$N$2:$N$4,'08.kolo prezentácia'!$M$2:$M$4))</f>
        <v>Ženy B</v>
      </c>
    </row>
    <row r="20" spans="1:7" ht="18" customHeight="1">
      <c r="A20" s="3">
        <v>13</v>
      </c>
      <c r="B20" s="52" t="s">
        <v>29</v>
      </c>
      <c r="C20" s="52" t="s">
        <v>71</v>
      </c>
      <c r="D20" s="52" t="s">
        <v>121</v>
      </c>
      <c r="E20" s="52">
        <v>1973</v>
      </c>
      <c r="F20" s="51" t="s">
        <v>42</v>
      </c>
      <c r="G20" s="56" t="str">
        <f>IF(F20="m",LOOKUP(E20,'08.kolo prezentácia'!$J$2:$J$8,'08.kolo prezentácia'!$I$2:$I$8),LOOKUP(E20,'08.kolo prezentácia'!$N$2:$N$4,'08.kolo prezentácia'!$M$2:$M$4))</f>
        <v>Muži C</v>
      </c>
    </row>
    <row r="21" spans="1:7" ht="18" customHeight="1">
      <c r="A21" s="3">
        <v>191</v>
      </c>
      <c r="B21" s="52" t="s">
        <v>123</v>
      </c>
      <c r="C21" s="52" t="s">
        <v>69</v>
      </c>
      <c r="D21" s="52" t="s">
        <v>124</v>
      </c>
      <c r="E21" s="52">
        <v>1983</v>
      </c>
      <c r="F21" s="51" t="s">
        <v>42</v>
      </c>
      <c r="G21" s="56" t="str">
        <f>IF(F21="m",LOOKUP(E21,'08.kolo prezentácia'!$J$2:$J$8,'08.kolo prezentácia'!$I$2:$I$8),LOOKUP(E21,'08.kolo prezentácia'!$N$2:$N$4,'08.kolo prezentácia'!$M$2:$M$4))</f>
        <v>Muži B</v>
      </c>
    </row>
    <row r="22" spans="1:7" ht="18" customHeight="1">
      <c r="A22" s="3">
        <v>169</v>
      </c>
      <c r="B22" s="52" t="s">
        <v>68</v>
      </c>
      <c r="C22" s="52" t="s">
        <v>69</v>
      </c>
      <c r="D22" s="52" t="s">
        <v>125</v>
      </c>
      <c r="E22" s="52">
        <v>1969</v>
      </c>
      <c r="F22" s="51" t="s">
        <v>42</v>
      </c>
      <c r="G22" s="56" t="str">
        <f>IF(F22="m",LOOKUP(E22,'08.kolo prezentácia'!$J$2:$J$8,'08.kolo prezentácia'!$I$2:$I$8),LOOKUP(E22,'08.kolo prezentácia'!$N$2:$N$4,'08.kolo prezentácia'!$M$2:$M$4))</f>
        <v>Muži C</v>
      </c>
    </row>
    <row r="23" spans="1:7" ht="18" customHeight="1">
      <c r="A23" s="3">
        <v>229</v>
      </c>
      <c r="B23" s="52" t="s">
        <v>126</v>
      </c>
      <c r="C23" s="52" t="s">
        <v>127</v>
      </c>
      <c r="D23" s="52" t="s">
        <v>14</v>
      </c>
      <c r="E23" s="52">
        <v>1983</v>
      </c>
      <c r="F23" s="51" t="s">
        <v>43</v>
      </c>
      <c r="G23" s="56" t="str">
        <f>IF(F23="m",LOOKUP(E23,'08.kolo prezentácia'!$J$2:$J$8,'08.kolo prezentácia'!$I$2:$I$8),LOOKUP(E23,'08.kolo prezentácia'!$N$2:$N$4,'08.kolo prezentácia'!$M$2:$M$4))</f>
        <v>Ženy A</v>
      </c>
    </row>
    <row r="24" spans="1:7" ht="18" customHeight="1">
      <c r="A24" s="3">
        <v>185</v>
      </c>
      <c r="B24" s="52" t="s">
        <v>29</v>
      </c>
      <c r="C24" s="52" t="s">
        <v>83</v>
      </c>
      <c r="D24" s="52" t="s">
        <v>64</v>
      </c>
      <c r="E24" s="52">
        <v>1957</v>
      </c>
      <c r="F24" s="51" t="s">
        <v>42</v>
      </c>
      <c r="G24" s="56" t="str">
        <f>IF(F24="m",LOOKUP(E24,'08.kolo prezentácia'!$J$2:$J$8,'08.kolo prezentácia'!$I$2:$I$8),LOOKUP(E24,'08.kolo prezentácia'!$N$2:$N$4,'08.kolo prezentácia'!$M$2:$M$4))</f>
        <v>Muži D</v>
      </c>
    </row>
    <row r="25" spans="1:7" ht="18" customHeight="1">
      <c r="A25" s="3">
        <v>161</v>
      </c>
      <c r="B25" s="52" t="s">
        <v>90</v>
      </c>
      <c r="C25" s="52" t="s">
        <v>91</v>
      </c>
      <c r="D25" s="52" t="s">
        <v>92</v>
      </c>
      <c r="E25" s="52">
        <v>1978</v>
      </c>
      <c r="F25" s="51" t="s">
        <v>43</v>
      </c>
      <c r="G25" s="56" t="str">
        <f>IF(F25="m",LOOKUP(E25,'08.kolo prezentácia'!$J$2:$J$8,'08.kolo prezentácia'!$I$2:$I$8),LOOKUP(E25,'08.kolo prezentácia'!$N$2:$N$4,'08.kolo prezentácia'!$M$2:$M$4))</f>
        <v>Ženy B</v>
      </c>
    </row>
    <row r="26" spans="1:7" ht="18" customHeight="1">
      <c r="A26" s="3">
        <v>197</v>
      </c>
      <c r="B26" s="52" t="s">
        <v>29</v>
      </c>
      <c r="C26" s="52" t="s">
        <v>70</v>
      </c>
      <c r="D26" s="52" t="s">
        <v>89</v>
      </c>
      <c r="E26" s="52">
        <v>1977</v>
      </c>
      <c r="F26" s="51" t="s">
        <v>42</v>
      </c>
      <c r="G26" s="56" t="str">
        <f>IF(F26="m",LOOKUP(E26,'08.kolo prezentácia'!$J$2:$J$8,'08.kolo prezentácia'!$I$2:$I$8),LOOKUP(E26,'08.kolo prezentácia'!$N$2:$N$4,'08.kolo prezentácia'!$M$2:$M$4))</f>
        <v>Muži B</v>
      </c>
    </row>
    <row r="27" spans="1:7" ht="18" customHeight="1">
      <c r="A27" s="3">
        <v>221</v>
      </c>
      <c r="B27" s="52" t="s">
        <v>128</v>
      </c>
      <c r="C27" s="52" t="s">
        <v>129</v>
      </c>
      <c r="D27" s="52" t="s">
        <v>86</v>
      </c>
      <c r="E27" s="52">
        <v>1964</v>
      </c>
      <c r="F27" s="51" t="s">
        <v>42</v>
      </c>
      <c r="G27" s="56" t="str">
        <f>IF(F27="m",LOOKUP(E27,'08.kolo prezentácia'!$J$2:$J$8,'08.kolo prezentácia'!$I$2:$I$8),LOOKUP(E27,'08.kolo prezentácia'!$N$2:$N$4,'08.kolo prezentácia'!$M$2:$M$4))</f>
        <v>Muži D</v>
      </c>
    </row>
    <row r="28" spans="1:7" ht="18" customHeight="1">
      <c r="A28" s="3">
        <v>173</v>
      </c>
      <c r="B28" s="52" t="s">
        <v>84</v>
      </c>
      <c r="C28" s="52" t="s">
        <v>85</v>
      </c>
      <c r="D28" s="52" t="s">
        <v>130</v>
      </c>
      <c r="E28" s="52">
        <v>1965</v>
      </c>
      <c r="F28" s="51" t="s">
        <v>42</v>
      </c>
      <c r="G28" s="56" t="str">
        <f>IF(F28="m",LOOKUP(E28,'08.kolo prezentácia'!$J$2:$J$8,'08.kolo prezentácia'!$I$2:$I$8),LOOKUP(E28,'08.kolo prezentácia'!$N$2:$N$4,'08.kolo prezentácia'!$M$2:$M$4))</f>
        <v>Muži D</v>
      </c>
    </row>
    <row r="29" spans="1:7" ht="18" customHeight="1">
      <c r="A29" s="3">
        <v>204</v>
      </c>
      <c r="B29" s="52" t="s">
        <v>102</v>
      </c>
      <c r="C29" s="52" t="s">
        <v>131</v>
      </c>
      <c r="D29" s="52" t="s">
        <v>132</v>
      </c>
      <c r="E29" s="52">
        <v>1984</v>
      </c>
      <c r="F29" s="51" t="s">
        <v>42</v>
      </c>
      <c r="G29" s="56" t="str">
        <f>IF(F29="m",LOOKUP(E29,'08.kolo prezentácia'!$J$2:$J$8,'08.kolo prezentácia'!$I$2:$I$8),LOOKUP(E29,'08.kolo prezentácia'!$N$2:$N$4,'08.kolo prezentácia'!$M$2:$M$4))</f>
        <v>Muži B</v>
      </c>
    </row>
    <row r="30" spans="1:7" ht="18" customHeight="1">
      <c r="A30" s="3">
        <v>193</v>
      </c>
      <c r="B30" s="52" t="s">
        <v>82</v>
      </c>
      <c r="C30" s="52" t="s">
        <v>97</v>
      </c>
      <c r="D30" s="52" t="s">
        <v>98</v>
      </c>
      <c r="E30" s="52">
        <v>1951</v>
      </c>
      <c r="F30" s="51" t="s">
        <v>42</v>
      </c>
      <c r="G30" s="56" t="str">
        <f>IF(F30="m",LOOKUP(E30,'08.kolo prezentácia'!$J$2:$J$8,'08.kolo prezentácia'!$I$2:$I$8),LOOKUP(E30,'08.kolo prezentácia'!$N$2:$N$4,'08.kolo prezentácia'!$M$2:$M$4))</f>
        <v>Muži E</v>
      </c>
    </row>
    <row r="31" spans="1:7" ht="18" customHeight="1">
      <c r="A31" s="3">
        <v>181</v>
      </c>
      <c r="B31" s="52" t="s">
        <v>133</v>
      </c>
      <c r="C31" s="52" t="s">
        <v>134</v>
      </c>
      <c r="D31" s="52" t="s">
        <v>135</v>
      </c>
      <c r="E31" s="52">
        <v>1965</v>
      </c>
      <c r="F31" s="51" t="s">
        <v>42</v>
      </c>
      <c r="G31" s="56" t="str">
        <f>IF(F31="m",LOOKUP(E31,'08.kolo prezentácia'!$J$2:$J$8,'08.kolo prezentácia'!$I$2:$I$8),LOOKUP(E31,'08.kolo prezentácia'!$N$2:$N$4,'08.kolo prezentácia'!$M$2:$M$4))</f>
        <v>Muži D</v>
      </c>
    </row>
    <row r="32" spans="1:7" ht="18" customHeight="1">
      <c r="A32" s="3">
        <v>162</v>
      </c>
      <c r="B32" s="52" t="s">
        <v>25</v>
      </c>
      <c r="C32" s="52" t="s">
        <v>136</v>
      </c>
      <c r="D32" s="52" t="s">
        <v>14</v>
      </c>
      <c r="E32" s="52">
        <v>1978</v>
      </c>
      <c r="F32" s="51" t="s">
        <v>42</v>
      </c>
      <c r="G32" s="56" t="str">
        <f>IF(F32="m",LOOKUP(E32,'08.kolo prezentácia'!$J$2:$J$8,'08.kolo prezentácia'!$I$2:$I$8),LOOKUP(E32,'08.kolo prezentácia'!$N$2:$N$4,'08.kolo prezentácia'!$M$2:$M$4))</f>
        <v>Muži B</v>
      </c>
    </row>
    <row r="33" spans="1:7" ht="18" customHeight="1">
      <c r="A33" s="3">
        <v>174</v>
      </c>
      <c r="B33" s="52" t="s">
        <v>59</v>
      </c>
      <c r="C33" s="52" t="s">
        <v>60</v>
      </c>
      <c r="D33" s="52" t="s">
        <v>14</v>
      </c>
      <c r="E33" s="52">
        <v>1962</v>
      </c>
      <c r="F33" s="51" t="s">
        <v>42</v>
      </c>
      <c r="G33" s="56" t="str">
        <f>IF(F33="m",LOOKUP(E33,'08.kolo prezentácia'!$J$2:$J$8,'08.kolo prezentácia'!$I$2:$I$8),LOOKUP(E33,'08.kolo prezentácia'!$N$2:$N$4,'08.kolo prezentácia'!$M$2:$M$4))</f>
        <v>Muži D</v>
      </c>
    </row>
    <row r="34" spans="1:7" ht="18" customHeight="1">
      <c r="A34" s="3">
        <v>223</v>
      </c>
      <c r="B34" s="52" t="s">
        <v>99</v>
      </c>
      <c r="C34" s="52" t="s">
        <v>100</v>
      </c>
      <c r="D34" s="52" t="s">
        <v>101</v>
      </c>
      <c r="E34" s="52">
        <v>1988</v>
      </c>
      <c r="F34" s="51" t="s">
        <v>42</v>
      </c>
      <c r="G34" s="56" t="str">
        <f>IF(F34="m",LOOKUP(E34,'08.kolo prezentácia'!$J$2:$J$8,'08.kolo prezentácia'!$I$2:$I$8),LOOKUP(E34,'08.kolo prezentácia'!$N$2:$N$4,'08.kolo prezentácia'!$M$2:$M$4))</f>
        <v>Muži A</v>
      </c>
    </row>
    <row r="35" spans="1:7" ht="18" customHeight="1">
      <c r="A35" s="3">
        <v>172</v>
      </c>
      <c r="B35" s="52" t="s">
        <v>140</v>
      </c>
      <c r="C35" s="52" t="s">
        <v>141</v>
      </c>
      <c r="D35" s="52" t="s">
        <v>24</v>
      </c>
      <c r="E35" s="52">
        <v>1972</v>
      </c>
      <c r="F35" s="51" t="s">
        <v>43</v>
      </c>
      <c r="G35" s="56" t="str">
        <f>IF(F35="m",LOOKUP(E35,'08.kolo prezentácia'!$J$2:$J$8,'08.kolo prezentácia'!$I$2:$I$8),LOOKUP(E35,'08.kolo prezentácia'!$N$2:$N$4,'08.kolo prezentácia'!$M$2:$M$4))</f>
        <v>Ženy B</v>
      </c>
    </row>
    <row r="36" spans="1:7" ht="18" customHeight="1">
      <c r="A36" s="3">
        <v>160</v>
      </c>
      <c r="B36" s="52" t="s">
        <v>142</v>
      </c>
      <c r="C36" s="52" t="s">
        <v>143</v>
      </c>
      <c r="D36" s="52" t="s">
        <v>144</v>
      </c>
      <c r="E36" s="52">
        <v>1972</v>
      </c>
      <c r="F36" s="51" t="s">
        <v>42</v>
      </c>
      <c r="G36" s="56" t="str">
        <f>IF(F36="m",LOOKUP(E36,'08.kolo prezentácia'!$J$2:$J$8,'08.kolo prezentácia'!$I$2:$I$8),LOOKUP(E36,'08.kolo prezentácia'!$N$2:$N$4,'08.kolo prezentácia'!$M$2:$M$4))</f>
        <v>Muži C</v>
      </c>
    </row>
    <row r="37" spans="1:7" ht="18" customHeight="1">
      <c r="A37" s="3">
        <v>224</v>
      </c>
      <c r="B37" s="52" t="s">
        <v>145</v>
      </c>
      <c r="C37" s="52" t="s">
        <v>146</v>
      </c>
      <c r="D37" s="52" t="s">
        <v>14</v>
      </c>
      <c r="E37" s="52">
        <v>1987</v>
      </c>
      <c r="F37" s="51" t="s">
        <v>43</v>
      </c>
      <c r="G37" s="56" t="str">
        <f>IF(F37="m",LOOKUP(E37,'08.kolo prezentácia'!$J$2:$J$8,'08.kolo prezentácia'!$I$2:$I$8),LOOKUP(E37,'08.kolo prezentácia'!$N$2:$N$4,'08.kolo prezentácia'!$M$2:$M$4))</f>
        <v>Ženy A</v>
      </c>
    </row>
    <row r="38" spans="1:7" ht="18" customHeight="1">
      <c r="A38" s="3">
        <v>201</v>
      </c>
      <c r="B38" s="52" t="s">
        <v>147</v>
      </c>
      <c r="C38" s="52" t="s">
        <v>148</v>
      </c>
      <c r="D38" s="52" t="s">
        <v>149</v>
      </c>
      <c r="E38" s="52">
        <v>1965</v>
      </c>
      <c r="F38" s="51" t="s">
        <v>42</v>
      </c>
      <c r="G38" s="56" t="str">
        <f>IF(F38="m",LOOKUP(E38,'08.kolo prezentácia'!$J$2:$J$8,'08.kolo prezentácia'!$I$2:$I$8),LOOKUP(E38,'08.kolo prezentácia'!$N$2:$N$4,'08.kolo prezentácia'!$M$2:$M$4))</f>
        <v>Muži D</v>
      </c>
    </row>
    <row r="39" spans="1:7" ht="18" customHeight="1">
      <c r="A39" s="3">
        <v>192</v>
      </c>
      <c r="B39" s="52" t="s">
        <v>150</v>
      </c>
      <c r="C39" s="52" t="s">
        <v>151</v>
      </c>
      <c r="D39" s="52" t="s">
        <v>14</v>
      </c>
      <c r="E39" s="52">
        <v>1970</v>
      </c>
      <c r="F39" s="51" t="s">
        <v>42</v>
      </c>
      <c r="G39" s="56" t="str">
        <f>IF(F39="m",LOOKUP(E39,'08.kolo prezentácia'!$J$2:$J$8,'08.kolo prezentácia'!$I$2:$I$8),LOOKUP(E39,'08.kolo prezentácia'!$N$2:$N$4,'08.kolo prezentácia'!$M$2:$M$4))</f>
        <v>Muži C</v>
      </c>
    </row>
    <row r="40" spans="1:7" ht="18" customHeight="1">
      <c r="A40" s="3">
        <v>188</v>
      </c>
      <c r="B40" s="52" t="s">
        <v>47</v>
      </c>
      <c r="C40" s="52" t="s">
        <v>152</v>
      </c>
      <c r="D40" s="52" t="s">
        <v>14</v>
      </c>
      <c r="E40" s="52">
        <v>1974</v>
      </c>
      <c r="F40" s="51" t="s">
        <v>42</v>
      </c>
      <c r="G40" s="56" t="str">
        <f>IF(F40="m",LOOKUP(E40,'08.kolo prezentácia'!$J$2:$J$8,'08.kolo prezentácia'!$I$2:$I$8),LOOKUP(E40,'08.kolo prezentácia'!$N$2:$N$4,'08.kolo prezentácia'!$M$2:$M$4))</f>
        <v>Muži C</v>
      </c>
    </row>
    <row r="41" spans="1:7" ht="18" customHeight="1">
      <c r="A41" s="3">
        <v>180</v>
      </c>
      <c r="B41" s="52" t="s">
        <v>25</v>
      </c>
      <c r="C41" s="52" t="s">
        <v>153</v>
      </c>
      <c r="D41" s="52" t="s">
        <v>154</v>
      </c>
      <c r="E41" s="52">
        <v>1984</v>
      </c>
      <c r="F41" s="51" t="s">
        <v>42</v>
      </c>
      <c r="G41" s="56" t="str">
        <f>IF(F41="m",LOOKUP(E41,'08.kolo prezentácia'!$J$2:$J$8,'08.kolo prezentácia'!$I$2:$I$8),LOOKUP(E41,'08.kolo prezentácia'!$N$2:$N$4,'08.kolo prezentácia'!$M$2:$M$4))</f>
        <v>Muži B</v>
      </c>
    </row>
    <row r="42" spans="1:7" ht="18" customHeight="1">
      <c r="A42" s="3">
        <v>228</v>
      </c>
      <c r="B42" s="52" t="s">
        <v>155</v>
      </c>
      <c r="C42" s="52" t="s">
        <v>156</v>
      </c>
      <c r="D42" s="52" t="s">
        <v>86</v>
      </c>
      <c r="E42" s="52">
        <v>1978</v>
      </c>
      <c r="F42" s="51" t="s">
        <v>42</v>
      </c>
      <c r="G42" s="56" t="str">
        <f>IF(F42="m",LOOKUP(E42,'08.kolo prezentácia'!$J$2:$J$8,'08.kolo prezentácia'!$I$2:$I$8),LOOKUP(E42,'08.kolo prezentácia'!$N$2:$N$4,'08.kolo prezentácia'!$M$2:$M$4))</f>
        <v>Muži B</v>
      </c>
    </row>
    <row r="43" spans="1:7" ht="18" customHeight="1">
      <c r="A43" s="3">
        <v>203</v>
      </c>
      <c r="B43" s="52" t="s">
        <v>157</v>
      </c>
      <c r="C43" s="52" t="s">
        <v>158</v>
      </c>
      <c r="D43" s="52" t="s">
        <v>86</v>
      </c>
      <c r="E43" s="52">
        <v>1968</v>
      </c>
      <c r="F43" s="51" t="s">
        <v>42</v>
      </c>
      <c r="G43" s="56" t="str">
        <f>IF(F43="m",LOOKUP(E43,'08.kolo prezentácia'!$J$2:$J$8,'08.kolo prezentácia'!$I$2:$I$8),LOOKUP(E43,'08.kolo prezentácia'!$N$2:$N$4,'08.kolo prezentácia'!$M$2:$M$4))</f>
        <v>Muži C</v>
      </c>
    </row>
    <row r="44" spans="1:7" ht="18" customHeight="1">
      <c r="A44" s="3">
        <v>213</v>
      </c>
      <c r="B44" s="52" t="s">
        <v>159</v>
      </c>
      <c r="C44" s="52" t="s">
        <v>160</v>
      </c>
      <c r="D44" s="52" t="s">
        <v>161</v>
      </c>
      <c r="E44" s="52">
        <v>1977</v>
      </c>
      <c r="F44" s="51" t="s">
        <v>42</v>
      </c>
      <c r="G44" s="56" t="str">
        <f>IF(F44="m",LOOKUP(E44,'08.kolo prezentácia'!$J$2:$J$8,'08.kolo prezentácia'!$I$2:$I$8),LOOKUP(E44,'08.kolo prezentácia'!$N$2:$N$4,'08.kolo prezentácia'!$M$2:$M$4))</f>
        <v>Muži B</v>
      </c>
    </row>
    <row r="45" spans="1:7" ht="18" customHeight="1">
      <c r="A45" s="3">
        <v>165</v>
      </c>
      <c r="B45" s="52" t="s">
        <v>5</v>
      </c>
      <c r="C45" s="52" t="s">
        <v>162</v>
      </c>
      <c r="D45" s="52" t="s">
        <v>163</v>
      </c>
      <c r="E45" s="52">
        <v>1979</v>
      </c>
      <c r="F45" s="51" t="s">
        <v>42</v>
      </c>
      <c r="G45" s="56" t="str">
        <f>IF(F45="m",LOOKUP(E45,'08.kolo prezentácia'!$J$2:$J$8,'08.kolo prezentácia'!$I$2:$I$8),LOOKUP(E45,'08.kolo prezentácia'!$N$2:$N$4,'08.kolo prezentácia'!$M$2:$M$4))</f>
        <v>Muži B</v>
      </c>
    </row>
    <row r="46" spans="1:7" ht="18" customHeight="1">
      <c r="A46" s="3">
        <v>163</v>
      </c>
      <c r="B46" s="52" t="s">
        <v>164</v>
      </c>
      <c r="C46" s="52" t="s">
        <v>165</v>
      </c>
      <c r="D46" s="52" t="s">
        <v>14</v>
      </c>
      <c r="E46" s="52">
        <v>1974</v>
      </c>
      <c r="F46" s="51" t="s">
        <v>42</v>
      </c>
      <c r="G46" s="56" t="str">
        <f>IF(F46="m",LOOKUP(E46,'08.kolo prezentácia'!$J$2:$J$8,'08.kolo prezentácia'!$I$2:$I$8),LOOKUP(E46,'08.kolo prezentácia'!$N$2:$N$4,'08.kolo prezentácia'!$M$2:$M$4))</f>
        <v>Muži C</v>
      </c>
    </row>
    <row r="47" spans="1:7" ht="18" customHeight="1">
      <c r="A47" s="3">
        <v>189</v>
      </c>
      <c r="B47" s="52" t="s">
        <v>166</v>
      </c>
      <c r="C47" s="52" t="s">
        <v>167</v>
      </c>
      <c r="D47" s="52" t="s">
        <v>14</v>
      </c>
      <c r="E47" s="52">
        <v>1975</v>
      </c>
      <c r="F47" s="51" t="s">
        <v>43</v>
      </c>
      <c r="G47" s="56" t="str">
        <f>IF(F47="m",LOOKUP(E47,'08.kolo prezentácia'!$J$2:$J$8,'08.kolo prezentácia'!$I$2:$I$8),LOOKUP(E47,'08.kolo prezentácia'!$N$2:$N$4,'08.kolo prezentácia'!$M$2:$M$4))</f>
        <v>Ženy B</v>
      </c>
    </row>
    <row r="48" spans="1:7" ht="18" customHeight="1">
      <c r="A48" s="3">
        <v>222</v>
      </c>
      <c r="B48" s="52" t="s">
        <v>168</v>
      </c>
      <c r="C48" s="52" t="s">
        <v>169</v>
      </c>
      <c r="D48" s="52" t="s">
        <v>170</v>
      </c>
      <c r="E48" s="52">
        <v>1977</v>
      </c>
      <c r="F48" s="51" t="s">
        <v>42</v>
      </c>
      <c r="G48" s="56" t="str">
        <f>IF(F48="m",LOOKUP(E48,'08.kolo prezentácia'!$J$2:$J$8,'08.kolo prezentácia'!$I$2:$I$8),LOOKUP(E48,'08.kolo prezentácia'!$N$2:$N$4,'08.kolo prezentácia'!$M$2:$M$4))</f>
        <v>Muži B</v>
      </c>
    </row>
    <row r="49" spans="1:7" ht="18" customHeight="1">
      <c r="A49" s="3">
        <v>164</v>
      </c>
      <c r="B49" s="52" t="s">
        <v>164</v>
      </c>
      <c r="C49" s="55" t="s">
        <v>171</v>
      </c>
      <c r="D49" s="50" t="s">
        <v>172</v>
      </c>
      <c r="E49" s="52">
        <v>1954</v>
      </c>
      <c r="F49" s="51" t="s">
        <v>42</v>
      </c>
      <c r="G49" s="56" t="str">
        <f>IF(F49="m",LOOKUP(E49,'08.kolo prezentácia'!$J$2:$J$8,'08.kolo prezentácia'!$I$2:$I$8),LOOKUP(E49,'08.kolo prezentácia'!$N$2:$N$4,'08.kolo prezentácia'!$M$2:$M$4))</f>
        <v>Muži E</v>
      </c>
    </row>
    <row r="50" spans="1:7" ht="18" customHeight="1">
      <c r="A50" s="3">
        <v>171</v>
      </c>
      <c r="B50" s="52" t="s">
        <v>173</v>
      </c>
      <c r="C50" s="55" t="s">
        <v>174</v>
      </c>
      <c r="D50" s="50" t="s">
        <v>14</v>
      </c>
      <c r="E50" s="52">
        <v>1990</v>
      </c>
      <c r="F50" s="51" t="s">
        <v>43</v>
      </c>
      <c r="G50" s="56" t="str">
        <f>IF(F50="m",LOOKUP(E50,'08.kolo prezentácia'!$J$2:$J$8,'08.kolo prezentácia'!$I$2:$I$8),LOOKUP(E50,'08.kolo prezentácia'!$N$2:$N$4,'08.kolo prezentácia'!$M$2:$M$4))</f>
        <v>Ženy A</v>
      </c>
    </row>
    <row r="51" spans="1:7" ht="18" customHeight="1">
      <c r="A51" s="3">
        <v>176</v>
      </c>
      <c r="B51" s="52" t="s">
        <v>140</v>
      </c>
      <c r="C51" s="55" t="s">
        <v>175</v>
      </c>
      <c r="D51" s="50" t="s">
        <v>121</v>
      </c>
      <c r="E51" s="52">
        <v>1980</v>
      </c>
      <c r="F51" s="51" t="s">
        <v>43</v>
      </c>
      <c r="G51" s="56" t="str">
        <f>IF(F51="m",LOOKUP(E51,'08.kolo prezentácia'!$J$2:$J$8,'08.kolo prezentácia'!$I$2:$I$8),LOOKUP(E51,'08.kolo prezentácia'!$N$2:$N$4,'08.kolo prezentácia'!$M$2:$M$4))</f>
        <v>Ženy B</v>
      </c>
    </row>
    <row r="52" spans="1:7" ht="18" customHeight="1">
      <c r="A52" s="3">
        <v>179</v>
      </c>
      <c r="B52" s="52" t="s">
        <v>176</v>
      </c>
      <c r="C52" s="55" t="s">
        <v>177</v>
      </c>
      <c r="D52" s="50" t="s">
        <v>178</v>
      </c>
      <c r="E52" s="52">
        <v>1977</v>
      </c>
      <c r="F52" s="51" t="s">
        <v>43</v>
      </c>
      <c r="G52" s="56" t="str">
        <f>IF(F52="m",LOOKUP(E52,'08.kolo prezentácia'!$J$2:$J$8,'08.kolo prezentácia'!$I$2:$I$8),LOOKUP(E52,'08.kolo prezentácia'!$N$2:$N$4,'08.kolo prezentácia'!$M$2:$M$4))</f>
        <v>Ženy B</v>
      </c>
    </row>
    <row r="53" spans="1:7" ht="18" customHeight="1">
      <c r="A53" s="3">
        <v>183</v>
      </c>
      <c r="B53" s="52" t="s">
        <v>179</v>
      </c>
      <c r="C53" s="55" t="s">
        <v>180</v>
      </c>
      <c r="D53" s="50" t="s">
        <v>14</v>
      </c>
      <c r="E53" s="52">
        <v>1988</v>
      </c>
      <c r="F53" s="51" t="s">
        <v>42</v>
      </c>
      <c r="G53" s="56" t="str">
        <f>IF(F53="m",LOOKUP(E53,'08.kolo prezentácia'!$J$2:$J$8,'08.kolo prezentácia'!$I$2:$I$8),LOOKUP(E53,'08.kolo prezentácia'!$N$2:$N$4,'08.kolo prezentácia'!$M$2:$M$4))</f>
        <v>Muži A</v>
      </c>
    </row>
    <row r="54" spans="1:7" ht="18" customHeight="1">
      <c r="A54" s="3">
        <v>184</v>
      </c>
      <c r="B54" s="52" t="s">
        <v>157</v>
      </c>
      <c r="C54" s="55" t="s">
        <v>181</v>
      </c>
      <c r="D54" s="50" t="s">
        <v>182</v>
      </c>
      <c r="E54" s="52">
        <v>1942</v>
      </c>
      <c r="F54" s="51" t="s">
        <v>42</v>
      </c>
      <c r="G54" s="56" t="str">
        <f>IF(F54="m",LOOKUP(E54,'08.kolo prezentácia'!$J$2:$J$8,'08.kolo prezentácia'!$I$2:$I$8),LOOKUP(E54,'08.kolo prezentácia'!$N$2:$N$4,'08.kolo prezentácia'!$M$2:$M$4))</f>
        <v>Muži E</v>
      </c>
    </row>
    <row r="55" spans="1:7" ht="18" customHeight="1">
      <c r="A55" s="3">
        <v>186</v>
      </c>
      <c r="B55" s="52" t="s">
        <v>82</v>
      </c>
      <c r="C55" s="55" t="s">
        <v>183</v>
      </c>
      <c r="D55" s="50" t="s">
        <v>184</v>
      </c>
      <c r="E55" s="52">
        <v>1947</v>
      </c>
      <c r="F55" s="51" t="s">
        <v>42</v>
      </c>
      <c r="G55" s="56" t="str">
        <f>IF(F55="m",LOOKUP(E55,'08.kolo prezentácia'!$J$2:$J$8,'08.kolo prezentácia'!$I$2:$I$8),LOOKUP(E55,'08.kolo prezentácia'!$N$2:$N$4,'08.kolo prezentácia'!$M$2:$M$4))</f>
        <v>Muži E</v>
      </c>
    </row>
    <row r="56" spans="1:7" ht="18" customHeight="1">
      <c r="A56" s="3">
        <v>190</v>
      </c>
      <c r="B56" s="52" t="s">
        <v>185</v>
      </c>
      <c r="C56" s="52" t="s">
        <v>186</v>
      </c>
      <c r="D56" s="50" t="s">
        <v>14</v>
      </c>
      <c r="E56" s="52">
        <v>2003</v>
      </c>
      <c r="F56" s="51" t="s">
        <v>43</v>
      </c>
      <c r="G56" s="56" t="str">
        <f>IF(F56="m",LOOKUP(E56,'08.kolo prezentácia'!$J$2:$J$8,'08.kolo prezentácia'!$I$2:$I$8),LOOKUP(E56,'08.kolo prezentácia'!$N$2:$N$4,'08.kolo prezentácia'!$M$2:$M$4))</f>
        <v>Ženy A</v>
      </c>
    </row>
    <row r="57" spans="1:7" ht="18" customHeight="1">
      <c r="A57" s="3">
        <v>195</v>
      </c>
      <c r="B57" s="52" t="s">
        <v>176</v>
      </c>
      <c r="C57" s="52" t="s">
        <v>187</v>
      </c>
      <c r="D57" s="50" t="s">
        <v>87</v>
      </c>
      <c r="E57" s="52">
        <v>1979</v>
      </c>
      <c r="F57" s="51" t="s">
        <v>43</v>
      </c>
      <c r="G57" s="56" t="str">
        <f>IF(F57="m",LOOKUP(E57,'08.kolo prezentácia'!$J$2:$J$8,'08.kolo prezentácia'!$I$2:$I$8),LOOKUP(E57,'08.kolo prezentácia'!$N$2:$N$4,'08.kolo prezentácia'!$M$2:$M$4))</f>
        <v>Ženy B</v>
      </c>
    </row>
    <row r="58" spans="1:7" ht="18" customHeight="1">
      <c r="A58" s="3">
        <v>196</v>
      </c>
      <c r="B58" s="52" t="s">
        <v>142</v>
      </c>
      <c r="C58" s="52" t="s">
        <v>188</v>
      </c>
      <c r="D58" s="50" t="s">
        <v>14</v>
      </c>
      <c r="E58" s="52">
        <v>1964</v>
      </c>
      <c r="F58" s="51" t="s">
        <v>42</v>
      </c>
      <c r="G58" s="56" t="str">
        <f>IF(F58="m",LOOKUP(E58,'08.kolo prezentácia'!$J$2:$J$8,'08.kolo prezentácia'!$I$2:$I$8),LOOKUP(E58,'08.kolo prezentácia'!$N$2:$N$4,'08.kolo prezentácia'!$M$2:$M$4))</f>
        <v>Muži D</v>
      </c>
    </row>
    <row r="59" spans="1:7" ht="18" customHeight="1">
      <c r="A59" s="3">
        <v>198</v>
      </c>
      <c r="B59" s="5" t="s">
        <v>142</v>
      </c>
      <c r="C59" s="5" t="s">
        <v>189</v>
      </c>
      <c r="D59" s="50" t="s">
        <v>24</v>
      </c>
      <c r="E59" s="52">
        <v>1976</v>
      </c>
      <c r="F59" s="51" t="s">
        <v>42</v>
      </c>
      <c r="G59" s="56" t="str">
        <f>IF(F59="m",LOOKUP(E59,'08.kolo prezentácia'!$J$2:$J$8,'08.kolo prezentácia'!$I$2:$I$8),LOOKUP(E59,'08.kolo prezentácia'!$N$2:$N$4,'08.kolo prezentácia'!$M$2:$M$4))</f>
        <v>Muži C</v>
      </c>
    </row>
    <row r="60" spans="1:7" ht="18" customHeight="1">
      <c r="A60" s="3">
        <v>199</v>
      </c>
      <c r="B60" s="5" t="s">
        <v>190</v>
      </c>
      <c r="C60" s="5" t="s">
        <v>191</v>
      </c>
      <c r="D60" s="50" t="s">
        <v>192</v>
      </c>
      <c r="E60" s="52">
        <v>2000</v>
      </c>
      <c r="F60" s="51" t="s">
        <v>42</v>
      </c>
      <c r="G60" s="56" t="str">
        <f>IF(F60="m",LOOKUP(E60,'08.kolo prezentácia'!$J$2:$J$8,'08.kolo prezentácia'!$I$2:$I$8),LOOKUP(E60,'08.kolo prezentácia'!$N$2:$N$4,'08.kolo prezentácia'!$M$2:$M$4))</f>
        <v>Muži A</v>
      </c>
    </row>
    <row r="61" spans="1:7" ht="18" customHeight="1">
      <c r="A61" s="3">
        <v>202</v>
      </c>
      <c r="B61" s="5" t="s">
        <v>128</v>
      </c>
      <c r="C61" s="5" t="s">
        <v>193</v>
      </c>
      <c r="D61" s="50" t="s">
        <v>98</v>
      </c>
      <c r="E61" s="52">
        <v>1948</v>
      </c>
      <c r="F61" s="51" t="s">
        <v>42</v>
      </c>
      <c r="G61" s="56" t="str">
        <f>IF(F61="m",LOOKUP(E61,'08.kolo prezentácia'!$J$2:$J$8,'08.kolo prezentácia'!$I$2:$I$8),LOOKUP(E61,'08.kolo prezentácia'!$N$2:$N$4,'08.kolo prezentácia'!$M$2:$M$4))</f>
        <v>Muži E</v>
      </c>
    </row>
    <row r="62" spans="1:7" ht="18" customHeight="1">
      <c r="A62" s="3">
        <v>205</v>
      </c>
      <c r="B62" s="5" t="s">
        <v>142</v>
      </c>
      <c r="C62" s="5" t="s">
        <v>194</v>
      </c>
      <c r="D62" s="50" t="s">
        <v>195</v>
      </c>
      <c r="E62" s="52">
        <v>1982</v>
      </c>
      <c r="F62" s="51" t="s">
        <v>42</v>
      </c>
      <c r="G62" s="56" t="str">
        <f>IF(F62="m",LOOKUP(E62,'08.kolo prezentácia'!$J$2:$J$8,'08.kolo prezentácia'!$I$2:$I$8),LOOKUP(E62,'08.kolo prezentácia'!$N$2:$N$4,'08.kolo prezentácia'!$M$2:$M$4))</f>
        <v>Muži B</v>
      </c>
    </row>
    <row r="63" spans="1:7" ht="18" customHeight="1">
      <c r="A63" s="3">
        <v>206</v>
      </c>
      <c r="B63" s="5" t="s">
        <v>102</v>
      </c>
      <c r="C63" s="5" t="s">
        <v>196</v>
      </c>
      <c r="D63" s="50" t="s">
        <v>14</v>
      </c>
      <c r="E63" s="52">
        <v>1988</v>
      </c>
      <c r="F63" s="51" t="s">
        <v>42</v>
      </c>
      <c r="G63" s="56" t="str">
        <f>IF(F63="m",LOOKUP(E63,'08.kolo prezentácia'!$J$2:$J$8,'08.kolo prezentácia'!$I$2:$I$8),LOOKUP(E63,'08.kolo prezentácia'!$N$2:$N$4,'08.kolo prezentácia'!$M$2:$M$4))</f>
        <v>Muži A</v>
      </c>
    </row>
    <row r="64" spans="1:7" ht="18" customHeight="1">
      <c r="A64" s="3">
        <v>207</v>
      </c>
      <c r="B64" s="5" t="s">
        <v>197</v>
      </c>
      <c r="C64" s="5" t="s">
        <v>198</v>
      </c>
      <c r="D64" s="50" t="s">
        <v>199</v>
      </c>
      <c r="E64" s="52">
        <v>1963</v>
      </c>
      <c r="F64" s="51" t="s">
        <v>42</v>
      </c>
      <c r="G64" s="56" t="str">
        <f>IF(F64="m",LOOKUP(E64,'08.kolo prezentácia'!$J$2:$J$8,'08.kolo prezentácia'!$I$2:$I$8),LOOKUP(E64,'08.kolo prezentácia'!$N$2:$N$4,'08.kolo prezentácia'!$M$2:$M$4))</f>
        <v>Muži D</v>
      </c>
    </row>
    <row r="65" spans="1:7" ht="18" customHeight="1">
      <c r="A65" s="3">
        <v>208</v>
      </c>
      <c r="B65" s="5" t="s">
        <v>200</v>
      </c>
      <c r="C65" s="5" t="s">
        <v>201</v>
      </c>
      <c r="D65" s="50" t="s">
        <v>199</v>
      </c>
      <c r="E65" s="52">
        <v>1996</v>
      </c>
      <c r="F65" s="51" t="s">
        <v>43</v>
      </c>
      <c r="G65" s="56" t="str">
        <f>IF(F65="m",LOOKUP(E65,'08.kolo prezentácia'!$J$2:$J$8,'08.kolo prezentácia'!$I$2:$I$8),LOOKUP(E65,'08.kolo prezentácia'!$N$2:$N$4,'08.kolo prezentácia'!$M$2:$M$4))</f>
        <v>Ženy A</v>
      </c>
    </row>
    <row r="66" spans="1:7" ht="18" customHeight="1">
      <c r="A66" s="3">
        <v>209</v>
      </c>
      <c r="B66" s="5" t="s">
        <v>28</v>
      </c>
      <c r="C66" s="5" t="s">
        <v>202</v>
      </c>
      <c r="D66" s="5" t="s">
        <v>14</v>
      </c>
      <c r="E66" s="5">
        <v>1987</v>
      </c>
      <c r="F66" s="51" t="s">
        <v>42</v>
      </c>
      <c r="G66" s="56" t="str">
        <f>IF(F66="m",LOOKUP(E66,'08.kolo prezentácia'!$J$2:$J$8,'08.kolo prezentácia'!$I$2:$I$8),LOOKUP(E66,'08.kolo prezentácia'!$N$2:$N$4,'08.kolo prezentácia'!$M$2:$M$4))</f>
        <v>Muži A</v>
      </c>
    </row>
    <row r="67" spans="1:7" ht="18" customHeight="1">
      <c r="A67" s="3">
        <v>210</v>
      </c>
      <c r="B67" s="5" t="s">
        <v>25</v>
      </c>
      <c r="C67" s="5" t="s">
        <v>203</v>
      </c>
      <c r="D67" s="5" t="s">
        <v>54</v>
      </c>
      <c r="E67" s="5">
        <v>1991</v>
      </c>
      <c r="F67" s="51" t="s">
        <v>42</v>
      </c>
      <c r="G67" s="56" t="str">
        <f>IF(F67="m",LOOKUP(E67,'08.kolo prezentácia'!$J$2:$J$8,'08.kolo prezentácia'!$I$2:$I$8),LOOKUP(E67,'08.kolo prezentácia'!$N$2:$N$4,'08.kolo prezentácia'!$M$2:$M$4))</f>
        <v>Muži A</v>
      </c>
    </row>
    <row r="68" spans="1:7" ht="18" customHeight="1">
      <c r="A68" s="3">
        <v>211</v>
      </c>
      <c r="B68" s="5" t="s">
        <v>204</v>
      </c>
      <c r="C68" s="5" t="s">
        <v>196</v>
      </c>
      <c r="D68" s="5" t="s">
        <v>86</v>
      </c>
      <c r="E68" s="5">
        <v>1988</v>
      </c>
      <c r="F68" s="51" t="s">
        <v>42</v>
      </c>
      <c r="G68" s="56" t="str">
        <f>IF(F68="m",LOOKUP(E68,'08.kolo prezentácia'!$J$2:$J$8,'08.kolo prezentácia'!$I$2:$I$8),LOOKUP(E68,'08.kolo prezentácia'!$N$2:$N$4,'08.kolo prezentácia'!$M$2:$M$4))</f>
        <v>Muži A</v>
      </c>
    </row>
    <row r="69" spans="1:7" ht="18" customHeight="1">
      <c r="A69" s="3">
        <v>214</v>
      </c>
      <c r="B69" s="5" t="s">
        <v>205</v>
      </c>
      <c r="C69" s="5" t="s">
        <v>206</v>
      </c>
      <c r="D69" s="5" t="s">
        <v>170</v>
      </c>
      <c r="E69" s="5">
        <v>1981</v>
      </c>
      <c r="F69" s="51" t="s">
        <v>43</v>
      </c>
      <c r="G69" s="56" t="str">
        <f>IF(F69="m",LOOKUP(E69,'08.kolo prezentácia'!$J$2:$J$8,'08.kolo prezentácia'!$I$2:$I$8),LOOKUP(E69,'08.kolo prezentácia'!$N$2:$N$4,'08.kolo prezentácia'!$M$2:$M$4))</f>
        <v>Ženy A</v>
      </c>
    </row>
    <row r="70" spans="1:7" ht="18" customHeight="1">
      <c r="A70" s="3">
        <v>216</v>
      </c>
      <c r="B70" s="5" t="s">
        <v>207</v>
      </c>
      <c r="C70" s="5" t="s">
        <v>208</v>
      </c>
      <c r="D70" s="5" t="s">
        <v>24</v>
      </c>
      <c r="E70" s="5">
        <v>1966</v>
      </c>
      <c r="F70" s="51" t="s">
        <v>42</v>
      </c>
      <c r="G70" s="56" t="str">
        <f>IF(F70="m",LOOKUP(E70,'08.kolo prezentácia'!$J$2:$J$8,'08.kolo prezentácia'!$I$2:$I$8),LOOKUP(E70,'08.kolo prezentácia'!$N$2:$N$4,'08.kolo prezentácia'!$M$2:$M$4))</f>
        <v>Muži D</v>
      </c>
    </row>
    <row r="71" spans="1:7" ht="18" customHeight="1">
      <c r="A71" s="3">
        <v>217</v>
      </c>
      <c r="B71" s="5" t="s">
        <v>209</v>
      </c>
      <c r="C71" s="5" t="s">
        <v>210</v>
      </c>
      <c r="D71" s="5" t="s">
        <v>77</v>
      </c>
      <c r="E71" s="5">
        <v>1970</v>
      </c>
      <c r="F71" s="51" t="s">
        <v>43</v>
      </c>
      <c r="G71" s="56" t="str">
        <f>IF(F71="m",LOOKUP(E71,'08.kolo prezentácia'!$J$2:$J$8,'08.kolo prezentácia'!$I$2:$I$8),LOOKUP(E71,'08.kolo prezentácia'!$N$2:$N$4,'08.kolo prezentácia'!$M$2:$M$4))</f>
        <v>Ženy B</v>
      </c>
    </row>
    <row r="72" spans="1:7" ht="18" customHeight="1">
      <c r="A72" s="3">
        <v>218</v>
      </c>
      <c r="B72" s="5" t="s">
        <v>211</v>
      </c>
      <c r="C72" s="5" t="s">
        <v>212</v>
      </c>
      <c r="D72" s="5" t="s">
        <v>14</v>
      </c>
      <c r="E72" s="5">
        <v>1977</v>
      </c>
      <c r="F72" s="51" t="s">
        <v>42</v>
      </c>
      <c r="G72" s="56" t="str">
        <f>IF(F72="m",LOOKUP(E72,'08.kolo prezentácia'!$J$2:$J$8,'08.kolo prezentácia'!$I$2:$I$8),LOOKUP(E72,'08.kolo prezentácia'!$N$2:$N$4,'08.kolo prezentácia'!$M$2:$M$4))</f>
        <v>Muži B</v>
      </c>
    </row>
    <row r="73" spans="1:7" ht="18" customHeight="1">
      <c r="A73" s="3">
        <v>219</v>
      </c>
      <c r="B73" s="5" t="s">
        <v>28</v>
      </c>
      <c r="C73" s="5" t="s">
        <v>213</v>
      </c>
      <c r="D73" s="5" t="s">
        <v>14</v>
      </c>
      <c r="E73" s="5">
        <v>1977</v>
      </c>
      <c r="F73" s="51" t="s">
        <v>42</v>
      </c>
      <c r="G73" s="56" t="str">
        <f>IF(F73="m",LOOKUP(E73,'08.kolo prezentácia'!$J$2:$J$8,'08.kolo prezentácia'!$I$2:$I$8),LOOKUP(E73,'08.kolo prezentácia'!$N$2:$N$4,'08.kolo prezentácia'!$M$2:$M$4))</f>
        <v>Muži B</v>
      </c>
    </row>
    <row r="74" spans="1:7" ht="18" customHeight="1">
      <c r="A74" s="3">
        <v>230</v>
      </c>
      <c r="B74" s="5" t="s">
        <v>214</v>
      </c>
      <c r="C74" s="5" t="s">
        <v>215</v>
      </c>
      <c r="D74" s="5" t="s">
        <v>14</v>
      </c>
      <c r="E74" s="5">
        <v>1987</v>
      </c>
      <c r="F74" s="51" t="s">
        <v>43</v>
      </c>
      <c r="G74" s="56" t="str">
        <f>IF(F74="m",LOOKUP(E74,'08.kolo prezentácia'!$J$2:$J$8,'08.kolo prezentácia'!$I$2:$I$8),LOOKUP(E74,'08.kolo prezentácia'!$N$2:$N$4,'08.kolo prezentácia'!$M$2:$M$4))</f>
        <v>Ženy A</v>
      </c>
    </row>
    <row r="75" spans="1:7" ht="18" customHeight="1">
      <c r="A75" s="3">
        <v>231</v>
      </c>
      <c r="B75" s="5" t="s">
        <v>216</v>
      </c>
      <c r="C75" s="5" t="s">
        <v>217</v>
      </c>
      <c r="D75" s="5" t="s">
        <v>14</v>
      </c>
      <c r="E75" s="5">
        <v>1983</v>
      </c>
      <c r="F75" s="51" t="s">
        <v>42</v>
      </c>
      <c r="G75" s="56" t="str">
        <f>IF(F75="m",LOOKUP(E75,'08.kolo prezentácia'!$J$2:$J$8,'08.kolo prezentácia'!$I$2:$I$8),LOOKUP(E75,'08.kolo prezentácia'!$N$2:$N$4,'08.kolo prezentácia'!$M$2:$M$4))</f>
        <v>Muži B</v>
      </c>
    </row>
    <row r="76" spans="1:6" ht="18" customHeight="1">
      <c r="A76" s="5"/>
      <c r="E76" s="5"/>
      <c r="F76" s="5"/>
    </row>
    <row r="77" spans="6:7" ht="18" customHeight="1">
      <c r="F77" s="51"/>
      <c r="G77" s="56"/>
    </row>
    <row r="78" spans="6:7" ht="18" customHeight="1">
      <c r="F78" s="51"/>
      <c r="G78" s="56"/>
    </row>
    <row r="79" spans="6:7" ht="18" customHeight="1">
      <c r="F79" s="51"/>
      <c r="G79" s="56"/>
    </row>
    <row r="80" spans="6:7" ht="18" customHeight="1">
      <c r="F80" s="51"/>
      <c r="G80" s="56"/>
    </row>
    <row r="81" spans="6:7" ht="18" customHeight="1">
      <c r="F81" s="51"/>
      <c r="G81" s="56"/>
    </row>
    <row r="82" spans="6:7" ht="18" customHeight="1">
      <c r="F82" s="51"/>
      <c r="G82" s="56"/>
    </row>
    <row r="83" spans="6:7" ht="18" customHeight="1">
      <c r="F83" s="51"/>
      <c r="G83" s="56"/>
    </row>
    <row r="84" ht="18" customHeight="1">
      <c r="G84" s="13"/>
    </row>
    <row r="85" ht="18" customHeight="1">
      <c r="G85" s="13"/>
    </row>
    <row r="86" ht="18" customHeight="1">
      <c r="G86" s="13"/>
    </row>
    <row r="87" ht="18" customHeight="1">
      <c r="G87" s="13"/>
    </row>
    <row r="88" ht="18" customHeight="1">
      <c r="G88" s="13"/>
    </row>
    <row r="89" ht="18" customHeight="1">
      <c r="G89" s="13"/>
    </row>
    <row r="90" ht="18" customHeight="1">
      <c r="G90" s="13"/>
    </row>
    <row r="91" ht="18" customHeight="1">
      <c r="G91" s="13"/>
    </row>
    <row r="92" ht="18" customHeight="1">
      <c r="G92" s="13"/>
    </row>
    <row r="93" ht="18" customHeight="1">
      <c r="G93" s="13"/>
    </row>
    <row r="94" ht="18" customHeight="1">
      <c r="G94" s="13"/>
    </row>
    <row r="95" ht="18" customHeight="1">
      <c r="G95" s="13"/>
    </row>
    <row r="96" ht="18" customHeight="1">
      <c r="G96" s="13"/>
    </row>
    <row r="97" ht="18" customHeight="1">
      <c r="G97" s="13"/>
    </row>
    <row r="98" ht="18" customHeight="1">
      <c r="G98" s="13"/>
    </row>
    <row r="99" ht="18" customHeight="1">
      <c r="G99" s="13"/>
    </row>
    <row r="100" ht="18" customHeight="1">
      <c r="G100" s="13"/>
    </row>
    <row r="101" ht="18" customHeight="1">
      <c r="G101" s="13"/>
    </row>
    <row r="102" ht="18" customHeight="1">
      <c r="G102" s="13"/>
    </row>
    <row r="103" ht="18" customHeight="1">
      <c r="G103" s="13"/>
    </row>
    <row r="104" ht="18" customHeight="1">
      <c r="G104" s="13"/>
    </row>
    <row r="105" ht="18" customHeight="1">
      <c r="G105" s="13"/>
    </row>
    <row r="106" ht="18" customHeight="1">
      <c r="G106" s="13"/>
    </row>
    <row r="107" ht="18" customHeight="1">
      <c r="G107" s="13"/>
    </row>
    <row r="108" ht="18" customHeight="1">
      <c r="G108" s="13"/>
    </row>
    <row r="109" ht="18" customHeight="1">
      <c r="G109" s="13"/>
    </row>
    <row r="110" ht="18" customHeight="1">
      <c r="G110" s="13"/>
    </row>
    <row r="111" ht="18" customHeight="1">
      <c r="G111" s="13"/>
    </row>
    <row r="112" ht="18" customHeight="1">
      <c r="G112" s="13"/>
    </row>
    <row r="113" ht="18" customHeight="1">
      <c r="G113" s="13"/>
    </row>
    <row r="114" ht="18" customHeight="1">
      <c r="G114" s="13"/>
    </row>
    <row r="115" ht="18" customHeight="1">
      <c r="G115" s="13"/>
    </row>
    <row r="116" ht="18" customHeight="1">
      <c r="G116" s="13"/>
    </row>
    <row r="117" ht="18" customHeight="1">
      <c r="G117" s="13"/>
    </row>
    <row r="118" ht="18" customHeight="1">
      <c r="G118" s="13"/>
    </row>
    <row r="119" ht="18" customHeight="1">
      <c r="G119" s="13"/>
    </row>
    <row r="120" ht="18" customHeight="1">
      <c r="G120" s="13"/>
    </row>
    <row r="121" ht="18" customHeight="1">
      <c r="G121" s="13"/>
    </row>
    <row r="122" ht="18" customHeight="1">
      <c r="G122" s="13"/>
    </row>
    <row r="123" ht="18" customHeight="1">
      <c r="G123" s="13"/>
    </row>
    <row r="124" ht="18" customHeight="1">
      <c r="G124" s="13"/>
    </row>
    <row r="125" ht="18" customHeight="1">
      <c r="G125" s="13"/>
    </row>
    <row r="126" ht="18" customHeight="1">
      <c r="G126" s="13"/>
    </row>
    <row r="127" ht="18" customHeight="1">
      <c r="G127" s="13"/>
    </row>
    <row r="128" ht="18" customHeight="1">
      <c r="G128" s="13"/>
    </row>
    <row r="129" ht="18" customHeight="1">
      <c r="G129" s="13"/>
    </row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</sheetData>
  <sheetProtection/>
  <autoFilter ref="A1:G129">
    <sortState ref="A2:G129">
      <sortCondition sortBy="value" ref="C2:C129"/>
    </sortState>
  </autoFilter>
  <dataValidations count="1">
    <dataValidation type="list" allowBlank="1" showInputMessage="1" showErrorMessage="1" promptTitle="Meno" prompt="Vyber meno" sqref="B8 B6">
      <formula1>Meno</formula1>
    </dataValidation>
  </dataValidations>
  <printOptions/>
  <pageMargins left="0" right="0" top="0.3937007874015748" bottom="0.3937007874015748" header="0.31496062992125984" footer="0.31496062992125984"/>
  <pageSetup horizontalDpi="600" verticalDpi="60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5.8515625" style="1" customWidth="1"/>
    <col min="2" max="3" width="13.7109375" style="19" customWidth="1"/>
    <col min="4" max="4" width="14.421875" style="7" hidden="1" customWidth="1"/>
    <col min="5" max="5" width="22.00390625" style="0" hidden="1" customWidth="1"/>
    <col min="6" max="6" width="22.00390625" style="0" customWidth="1"/>
    <col min="7" max="7" width="34.28125" style="0" bestFit="1" customWidth="1"/>
    <col min="8" max="8" width="8.421875" style="1" customWidth="1"/>
    <col min="9" max="9" width="13.7109375" style="0" bestFit="1" customWidth="1"/>
    <col min="10" max="10" width="13.7109375" style="12" customWidth="1"/>
    <col min="11" max="11" width="18.28125" style="4" customWidth="1"/>
    <col min="12" max="12" width="13.421875" style="4" customWidth="1"/>
    <col min="13" max="13" width="6.7109375" style="22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43" customWidth="1"/>
    <col min="26" max="26" width="12.140625" style="0" bestFit="1" customWidth="1"/>
    <col min="27" max="27" width="11.421875" style="0" bestFit="1" customWidth="1"/>
  </cols>
  <sheetData>
    <row r="1" spans="1:23" ht="24" thickBot="1">
      <c r="A1" s="66" t="s">
        <v>105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</row>
    <row r="2" spans="1:23" ht="15">
      <c r="A2"/>
      <c r="B2" s="20"/>
      <c r="C2" s="20"/>
      <c r="D2"/>
      <c r="F2" s="71" t="s">
        <v>364</v>
      </c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59" t="s">
        <v>0</v>
      </c>
      <c r="B3" s="35" t="s">
        <v>11</v>
      </c>
      <c r="C3" s="35" t="s">
        <v>12</v>
      </c>
      <c r="D3" s="36" t="s">
        <v>1</v>
      </c>
      <c r="E3" s="11" t="s">
        <v>2</v>
      </c>
      <c r="F3" s="11" t="s">
        <v>76</v>
      </c>
      <c r="G3" s="11" t="s">
        <v>7</v>
      </c>
      <c r="H3" s="11" t="s">
        <v>3</v>
      </c>
      <c r="I3" s="11" t="s">
        <v>4</v>
      </c>
      <c r="J3" s="37" t="s">
        <v>6</v>
      </c>
      <c r="K3" s="38" t="s">
        <v>26</v>
      </c>
      <c r="L3" s="39" t="s">
        <v>8</v>
      </c>
      <c r="M3" s="27" t="s">
        <v>9</v>
      </c>
      <c r="N3" s="27" t="s">
        <v>13</v>
      </c>
      <c r="O3" s="27" t="s">
        <v>17</v>
      </c>
      <c r="P3" s="27" t="s">
        <v>16</v>
      </c>
      <c r="Q3" s="27" t="s">
        <v>15</v>
      </c>
      <c r="R3" s="27" t="s">
        <v>18</v>
      </c>
      <c r="S3" s="27" t="s">
        <v>19</v>
      </c>
      <c r="T3" s="27" t="s">
        <v>20</v>
      </c>
      <c r="U3" s="27" t="s">
        <v>22</v>
      </c>
      <c r="V3" s="27" t="s">
        <v>23</v>
      </c>
      <c r="W3" s="28" t="s">
        <v>10</v>
      </c>
      <c r="X3" s="11">
        <v>9.3</v>
      </c>
      <c r="Y3" s="54">
        <v>0.02389872685185185</v>
      </c>
    </row>
    <row r="4" spans="1:23" s="2" customFormat="1" ht="15">
      <c r="A4" s="21">
        <v>167</v>
      </c>
      <c r="B4" s="45">
        <v>1</v>
      </c>
      <c r="C4" s="45">
        <v>1</v>
      </c>
      <c r="D4" s="6" t="str">
        <f>VLOOKUP(A4,'08.kolo prezentácia'!$A$2:$G$129,2,FALSE)</f>
        <v>Miroslav</v>
      </c>
      <c r="E4" s="6" t="str">
        <f>VLOOKUP(A4,'08.kolo prezentácia'!$A$2:$G$129,3,FALSE)</f>
        <v>Ilavský</v>
      </c>
      <c r="F4" s="6" t="str">
        <f>CONCATENATE('08.kolo výsledky '!$D4," ",'08.kolo výsledky '!$E4)</f>
        <v>Miroslav Ilavský</v>
      </c>
      <c r="G4" s="6" t="str">
        <f>VLOOKUP(A4,'08.kolo prezentácia'!$A$2:$G$130,4,FALSE)</f>
        <v>Jogging klub Dubnica</v>
      </c>
      <c r="H4" s="30">
        <f>VLOOKUP(A4,'08.kolo prezentácia'!$A$2:$G$130,5,FALSE)</f>
        <v>1987</v>
      </c>
      <c r="I4" s="31" t="str">
        <f>VLOOKUP(A4,'08.kolo prezentácia'!$A$2:$G$130,7,FALSE)</f>
        <v>Muži A</v>
      </c>
      <c r="J4" s="53" t="str">
        <f>VLOOKUP('08.kolo výsledky '!$A4,'08.kolo stopky'!A:C,3,FALSE)</f>
        <v>00:34:24,85</v>
      </c>
      <c r="K4" s="32">
        <f aca="true" t="shared" si="0" ref="K4:K35">J4/$X$3</f>
        <v>0.0025697555754679406</v>
      </c>
      <c r="L4" s="32">
        <f>J4-$Y$3</f>
        <v>0</v>
      </c>
      <c r="M4" s="21"/>
      <c r="N4" s="3"/>
      <c r="O4" s="3"/>
      <c r="P4" s="3"/>
      <c r="Q4" s="3"/>
      <c r="R4" s="3"/>
      <c r="S4" s="3"/>
      <c r="T4" s="3"/>
      <c r="U4" s="3"/>
      <c r="V4" s="3"/>
      <c r="W4" s="26">
        <f aca="true" t="shared" si="1" ref="W4:W35">SUM(M4:V4)</f>
        <v>0</v>
      </c>
    </row>
    <row r="5" spans="1:23" s="2" customFormat="1" ht="15">
      <c r="A5" s="21">
        <v>166</v>
      </c>
      <c r="B5" s="45">
        <v>2</v>
      </c>
      <c r="C5" s="45">
        <v>1</v>
      </c>
      <c r="D5" s="5" t="str">
        <f>VLOOKUP(A5,'08.kolo prezentácia'!$A$2:$G$129,2,FALSE)</f>
        <v>Martin</v>
      </c>
      <c r="E5" s="5" t="str">
        <f>VLOOKUP(A5,'08.kolo prezentácia'!$A$2:$G$129,3,FALSE)</f>
        <v>Oláš</v>
      </c>
      <c r="F5" s="6" t="str">
        <f>CONCATENATE('08.kolo výsledky '!$D5," ",'08.kolo výsledky '!$E5)</f>
        <v>Martin Oláš</v>
      </c>
      <c r="G5" s="6" t="str">
        <f>VLOOKUP(A5,'08.kolo prezentácia'!$A$2:$G$130,4,FALSE)</f>
        <v>Dubnica nad Váhom</v>
      </c>
      <c r="H5" s="30">
        <f>VLOOKUP(A5,'08.kolo prezentácia'!$A$2:$G$130,5,FALSE)</f>
        <v>1986</v>
      </c>
      <c r="I5" s="31" t="str">
        <f>VLOOKUP(A5,'08.kolo prezentácia'!$A$2:$G$130,7,FALSE)</f>
        <v>Muži B</v>
      </c>
      <c r="J5" s="32" t="str">
        <f>VLOOKUP('08.kolo výsledky '!$A5,'08.kolo stopky'!A:C,3,FALSE)</f>
        <v>00:36:20,37</v>
      </c>
      <c r="K5" s="32">
        <f t="shared" si="0"/>
        <v>0.0027135229988052567</v>
      </c>
      <c r="L5" s="32">
        <f aca="true" t="shared" si="2" ref="L5:L68">J5-$Y$3</f>
        <v>0.0013370370370370359</v>
      </c>
      <c r="M5" s="21"/>
      <c r="N5" s="3"/>
      <c r="O5" s="3"/>
      <c r="P5" s="3"/>
      <c r="Q5" s="3"/>
      <c r="R5" s="3"/>
      <c r="S5" s="3"/>
      <c r="T5" s="3"/>
      <c r="U5" s="3"/>
      <c r="V5" s="3"/>
      <c r="W5" s="26">
        <f t="shared" si="1"/>
        <v>0</v>
      </c>
    </row>
    <row r="6" spans="1:23" s="2" customFormat="1" ht="15">
      <c r="A6" s="21">
        <v>162</v>
      </c>
      <c r="B6" s="45">
        <v>3</v>
      </c>
      <c r="C6" s="45">
        <v>2</v>
      </c>
      <c r="D6" s="5" t="str">
        <f>VLOOKUP(A6,'08.kolo prezentácia'!$A$2:$G$129,2,FALSE)</f>
        <v>Peter</v>
      </c>
      <c r="E6" s="5" t="str">
        <f>VLOOKUP(A6,'08.kolo prezentácia'!$A$2:$G$129,3,FALSE)</f>
        <v>Sobek</v>
      </c>
      <c r="F6" s="6" t="str">
        <f>CONCATENATE('08.kolo výsledky '!$D6," ",'08.kolo výsledky '!$E6)</f>
        <v>Peter Sobek</v>
      </c>
      <c r="G6" s="6" t="str">
        <f>VLOOKUP(A6,'08.kolo prezentácia'!$A$2:$G$130,4,FALSE)</f>
        <v>Trenčín</v>
      </c>
      <c r="H6" s="30">
        <f>VLOOKUP(A6,'08.kolo prezentácia'!$A$2:$G$130,5,FALSE)</f>
        <v>1978</v>
      </c>
      <c r="I6" s="31" t="str">
        <f>VLOOKUP(A6,'08.kolo prezentácia'!$A$2:$G$130,7,FALSE)</f>
        <v>Muži B</v>
      </c>
      <c r="J6" s="32" t="str">
        <f>VLOOKUP('08.kolo výsledky '!$A6,'08.kolo stopky'!A:C,3,FALSE)</f>
        <v>00:36:36,93</v>
      </c>
      <c r="K6" s="32">
        <f t="shared" si="0"/>
        <v>0.002734132317801672</v>
      </c>
      <c r="L6" s="32">
        <f t="shared" si="2"/>
        <v>0.0015287037037036988</v>
      </c>
      <c r="M6" s="21"/>
      <c r="N6" s="3"/>
      <c r="O6" s="3"/>
      <c r="P6" s="3"/>
      <c r="Q6" s="3"/>
      <c r="R6" s="3"/>
      <c r="S6" s="3"/>
      <c r="T6" s="3"/>
      <c r="U6" s="3"/>
      <c r="V6" s="3"/>
      <c r="W6" s="26">
        <f t="shared" si="1"/>
        <v>0</v>
      </c>
    </row>
    <row r="7" spans="1:23" s="2" customFormat="1" ht="15">
      <c r="A7" s="21">
        <v>163</v>
      </c>
      <c r="B7" s="44">
        <v>4</v>
      </c>
      <c r="C7" s="45">
        <v>1</v>
      </c>
      <c r="D7" s="5" t="str">
        <f>VLOOKUP(A7,'08.kolo prezentácia'!$A$2:$G$129,2,FALSE)</f>
        <v>Pavel</v>
      </c>
      <c r="E7" s="5" t="str">
        <f>VLOOKUP(A7,'08.kolo prezentácia'!$A$2:$G$129,3,FALSE)</f>
        <v>Uhrecký</v>
      </c>
      <c r="F7" s="6" t="str">
        <f>CONCATENATE('08.kolo výsledky '!$D7," ",'08.kolo výsledky '!$E7)</f>
        <v>Pavel Uhrecký</v>
      </c>
      <c r="G7" s="6" t="str">
        <f>VLOOKUP(A7,'08.kolo prezentácia'!$A$2:$G$130,4,FALSE)</f>
        <v>Trenčín</v>
      </c>
      <c r="H7" s="30">
        <f>VLOOKUP(A7,'08.kolo prezentácia'!$A$2:$G$130,5,FALSE)</f>
        <v>1974</v>
      </c>
      <c r="I7" s="31" t="str">
        <f>VLOOKUP(A7,'08.kolo prezentácia'!$A$2:$G$130,7,FALSE)</f>
        <v>Muži C</v>
      </c>
      <c r="J7" s="32" t="str">
        <f>VLOOKUP('08.kolo výsledky '!$A7,'08.kolo stopky'!A:C,3,FALSE)</f>
        <v>00:36:50,01</v>
      </c>
      <c r="K7" s="32">
        <f t="shared" si="0"/>
        <v>0.0027504106929510156</v>
      </c>
      <c r="L7" s="32">
        <f t="shared" si="2"/>
        <v>0.0016800925925925941</v>
      </c>
      <c r="M7" s="21"/>
      <c r="N7" s="3"/>
      <c r="O7" s="3"/>
      <c r="P7" s="3"/>
      <c r="Q7" s="3"/>
      <c r="R7" s="3"/>
      <c r="S7" s="3"/>
      <c r="T7" s="3"/>
      <c r="U7" s="3"/>
      <c r="V7" s="3"/>
      <c r="W7" s="26">
        <f t="shared" si="1"/>
        <v>0</v>
      </c>
    </row>
    <row r="8" spans="1:23" s="2" customFormat="1" ht="15">
      <c r="A8" s="21">
        <v>200</v>
      </c>
      <c r="B8" s="44">
        <v>5</v>
      </c>
      <c r="C8" s="45">
        <v>3</v>
      </c>
      <c r="D8" s="5" t="str">
        <f>VLOOKUP(A8,'08.kolo prezentácia'!$A$2:$G$129,2,FALSE)</f>
        <v>Peter</v>
      </c>
      <c r="E8" s="5" t="str">
        <f>VLOOKUP(A8,'08.kolo prezentácia'!$A$2:$G$129,3,FALSE)</f>
        <v>Stehlík</v>
      </c>
      <c r="F8" s="6" t="str">
        <f>CONCATENATE('08.kolo výsledky '!$D8," ",'08.kolo výsledky '!$E8)</f>
        <v>Peter Stehlík</v>
      </c>
      <c r="G8" s="6" t="str">
        <f>VLOOKUP(A8,'08.kolo prezentácia'!$A$2:$G$130,4,FALSE)</f>
        <v>Trenčín</v>
      </c>
      <c r="H8" s="30">
        <f>VLOOKUP(A8,'08.kolo prezentácia'!$A$2:$G$130,5,FALSE)</f>
        <v>1979</v>
      </c>
      <c r="I8" s="31" t="str">
        <f>VLOOKUP(A8,'08.kolo prezentácia'!$A$2:$G$130,7,FALSE)</f>
        <v>Muži B</v>
      </c>
      <c r="J8" s="32" t="str">
        <f>VLOOKUP('08.kolo výsledky '!$A8,'08.kolo stopky'!A:C,3,FALSE)</f>
        <v>00:37:46,92</v>
      </c>
      <c r="K8" s="32">
        <f t="shared" si="0"/>
        <v>0.0028212365591397844</v>
      </c>
      <c r="L8" s="32">
        <f t="shared" si="2"/>
        <v>0.0023387731481481454</v>
      </c>
      <c r="M8" s="21"/>
      <c r="N8" s="3"/>
      <c r="O8" s="3"/>
      <c r="P8" s="3"/>
      <c r="Q8" s="3"/>
      <c r="R8" s="3"/>
      <c r="S8" s="3"/>
      <c r="T8" s="3"/>
      <c r="U8" s="3"/>
      <c r="V8" s="3"/>
      <c r="W8" s="26">
        <f t="shared" si="1"/>
        <v>0</v>
      </c>
    </row>
    <row r="9" spans="1:25" ht="15">
      <c r="A9" s="21">
        <v>13</v>
      </c>
      <c r="B9" s="44">
        <v>6</v>
      </c>
      <c r="C9" s="45">
        <v>2</v>
      </c>
      <c r="D9" s="5" t="str">
        <f>VLOOKUP(A9,'08.kolo prezentácia'!$A$2:$G$129,2,FALSE)</f>
        <v>Juraj</v>
      </c>
      <c r="E9" s="5" t="str">
        <f>VLOOKUP(A9,'08.kolo prezentácia'!$A$2:$G$129,3,FALSE)</f>
        <v>Hudák</v>
      </c>
      <c r="F9" s="6" t="str">
        <f>CONCATENATE('08.kolo výsledky '!$D9," ",'08.kolo výsledky '!$E9)</f>
        <v>Juraj Hudák</v>
      </c>
      <c r="G9" s="6" t="str">
        <f>VLOOKUP(A9,'08.kolo prezentácia'!$A$2:$G$130,4,FALSE)</f>
        <v>Ďurikam team Trenčín</v>
      </c>
      <c r="H9" s="30">
        <f>VLOOKUP(A9,'08.kolo prezentácia'!$A$2:$G$130,5,FALSE)</f>
        <v>1973</v>
      </c>
      <c r="I9" s="31" t="str">
        <f>VLOOKUP(A9,'08.kolo prezentácia'!$A$2:$G$130,7,FALSE)</f>
        <v>Muži C</v>
      </c>
      <c r="J9" s="32" t="str">
        <f>VLOOKUP('08.kolo výsledky '!$A9,'08.kolo stopky'!A:C,3,FALSE)</f>
        <v>00:38:04,82</v>
      </c>
      <c r="K9" s="32">
        <f t="shared" si="0"/>
        <v>0.002843513540422143</v>
      </c>
      <c r="L9" s="32">
        <f t="shared" si="2"/>
        <v>0.002545949074074079</v>
      </c>
      <c r="M9" s="21"/>
      <c r="N9" s="3"/>
      <c r="O9" s="3"/>
      <c r="P9" s="3"/>
      <c r="Q9" s="3"/>
      <c r="R9" s="3"/>
      <c r="S9" s="3"/>
      <c r="T9" s="3"/>
      <c r="U9" s="3"/>
      <c r="V9" s="3"/>
      <c r="W9" s="26">
        <f t="shared" si="1"/>
        <v>0</v>
      </c>
      <c r="Y9"/>
    </row>
    <row r="10" spans="1:25" ht="15">
      <c r="A10" s="21">
        <v>165</v>
      </c>
      <c r="B10" s="44">
        <v>7</v>
      </c>
      <c r="C10" s="49">
        <v>4</v>
      </c>
      <c r="D10" s="5" t="str">
        <f>VLOOKUP(A10,'08.kolo prezentácia'!$A$2:$G$129,2,FALSE)</f>
        <v>Miroslav</v>
      </c>
      <c r="E10" s="5" t="str">
        <f>VLOOKUP(A10,'08.kolo prezentácia'!$A$2:$G$129,3,FALSE)</f>
        <v>Letko</v>
      </c>
      <c r="F10" s="6" t="str">
        <f>CONCATENATE('08.kolo výsledky '!$D10," ",'08.kolo výsledky '!$E10)</f>
        <v>Miroslav Letko</v>
      </c>
      <c r="G10" s="6" t="str">
        <f>VLOOKUP(A10,'08.kolo prezentácia'!$A$2:$G$130,4,FALSE)</f>
        <v>Trenč. Stankovce</v>
      </c>
      <c r="H10" s="30">
        <f>VLOOKUP(A10,'08.kolo prezentácia'!$A$2:$G$130,5,FALSE)</f>
        <v>1979</v>
      </c>
      <c r="I10" s="31" t="str">
        <f>VLOOKUP(A10,'08.kolo prezentácia'!$A$2:$G$130,7,FALSE)</f>
        <v>Muži B</v>
      </c>
      <c r="J10" s="32" t="str">
        <f>VLOOKUP('08.kolo výsledky '!$A10,'08.kolo stopky'!A:C,3,FALSE)</f>
        <v>00:38:20,49</v>
      </c>
      <c r="K10" s="32">
        <f t="shared" si="0"/>
        <v>0.0028630152329749106</v>
      </c>
      <c r="L10" s="32">
        <f t="shared" si="2"/>
        <v>0.002727314814814818</v>
      </c>
      <c r="M10" s="21"/>
      <c r="N10" s="3"/>
      <c r="O10" s="3"/>
      <c r="P10" s="3"/>
      <c r="Q10" s="3"/>
      <c r="R10" s="3"/>
      <c r="S10" s="3"/>
      <c r="T10" s="3"/>
      <c r="U10" s="3"/>
      <c r="V10" s="3"/>
      <c r="W10" s="26">
        <f t="shared" si="1"/>
        <v>0</v>
      </c>
      <c r="Y10"/>
    </row>
    <row r="11" spans="1:25" ht="15">
      <c r="A11" s="21">
        <v>174</v>
      </c>
      <c r="B11" s="44">
        <v>8</v>
      </c>
      <c r="C11" s="45">
        <v>1</v>
      </c>
      <c r="D11" s="5" t="str">
        <f>VLOOKUP(A11,'08.kolo prezentácia'!$A$2:$G$129,2,FALSE)</f>
        <v>Ervín</v>
      </c>
      <c r="E11" s="5" t="str">
        <f>VLOOKUP(A11,'08.kolo prezentácia'!$A$2:$G$129,3,FALSE)</f>
        <v>Páleník</v>
      </c>
      <c r="F11" s="6" t="str">
        <f>CONCATENATE('08.kolo výsledky '!$D11," ",'08.kolo výsledky '!$E11)</f>
        <v>Ervín Páleník</v>
      </c>
      <c r="G11" s="6" t="str">
        <f>VLOOKUP(A11,'08.kolo prezentácia'!$A$2:$G$130,4,FALSE)</f>
        <v>Trenčín</v>
      </c>
      <c r="H11" s="30">
        <f>VLOOKUP(A11,'08.kolo prezentácia'!$A$2:$G$130,5,FALSE)</f>
        <v>1962</v>
      </c>
      <c r="I11" s="31" t="str">
        <f>VLOOKUP(A11,'08.kolo prezentácia'!$A$2:$G$130,7,FALSE)</f>
        <v>Muži D</v>
      </c>
      <c r="J11" s="32" t="str">
        <f>VLOOKUP('08.kolo výsledky '!$A11,'08.kolo stopky'!A:C,3,FALSE)</f>
        <v>00:38:29,94</v>
      </c>
      <c r="K11" s="32">
        <f t="shared" si="0"/>
        <v>0.0028747759856630824</v>
      </c>
      <c r="L11" s="32">
        <f t="shared" si="2"/>
        <v>0.002836689814814816</v>
      </c>
      <c r="M11" s="21"/>
      <c r="N11" s="41"/>
      <c r="O11" s="41"/>
      <c r="P11" s="41"/>
      <c r="Q11" s="41"/>
      <c r="R11" s="41"/>
      <c r="S11" s="41"/>
      <c r="T11" s="41"/>
      <c r="U11" s="41"/>
      <c r="V11" s="41"/>
      <c r="W11" s="26">
        <f t="shared" si="1"/>
        <v>0</v>
      </c>
      <c r="X11" s="42"/>
      <c r="Y11"/>
    </row>
    <row r="12" spans="1:25" ht="15">
      <c r="A12" s="21">
        <v>220</v>
      </c>
      <c r="B12" s="44">
        <v>9</v>
      </c>
      <c r="C12" s="49">
        <v>5</v>
      </c>
      <c r="D12" s="5" t="str">
        <f>VLOOKUP(A12,'08.kolo prezentácia'!$A$2:$G$129,2,FALSE)</f>
        <v>Milan</v>
      </c>
      <c r="E12" s="5" t="str">
        <f>VLOOKUP(A12,'08.kolo prezentácia'!$A$2:$G$129,3,FALSE)</f>
        <v>Makiš</v>
      </c>
      <c r="F12" s="6" t="str">
        <f>CONCATENATE('08.kolo výsledky '!$D12," ",'08.kolo výsledky '!$E12)</f>
        <v>Milan Makiš</v>
      </c>
      <c r="G12" s="6" t="str">
        <f>VLOOKUP(A12,'08.kolo prezentácia'!$A$2:$G$130,4,FALSE)</f>
        <v>Trenčín</v>
      </c>
      <c r="H12" s="30">
        <f>VLOOKUP(A12,'08.kolo prezentácia'!$A$2:$G$130,5,FALSE)</f>
        <v>1983</v>
      </c>
      <c r="I12" s="31" t="str">
        <f>VLOOKUP(A12,'08.kolo prezentácia'!$A$2:$G$130,7,FALSE)</f>
        <v>Muži B</v>
      </c>
      <c r="J12" s="32" t="str">
        <f>VLOOKUP('08.kolo výsledky '!$A12,'08.kolo stopky'!A:C,3,FALSE)</f>
        <v>00:38:51,68</v>
      </c>
      <c r="K12" s="32">
        <f t="shared" si="0"/>
        <v>0.0029018319394663477</v>
      </c>
      <c r="L12" s="32">
        <f t="shared" si="2"/>
        <v>0.0030883101851851835</v>
      </c>
      <c r="M12" s="21"/>
      <c r="N12" s="3"/>
      <c r="O12" s="3"/>
      <c r="P12" s="3"/>
      <c r="Q12" s="3"/>
      <c r="R12" s="3"/>
      <c r="S12" s="3"/>
      <c r="T12" s="3"/>
      <c r="U12" s="3"/>
      <c r="V12" s="3"/>
      <c r="W12" s="26">
        <f t="shared" si="1"/>
        <v>0</v>
      </c>
      <c r="Y12"/>
    </row>
    <row r="13" spans="1:25" ht="15">
      <c r="A13" s="21">
        <v>198</v>
      </c>
      <c r="B13" s="44">
        <v>10</v>
      </c>
      <c r="C13" s="62">
        <v>3</v>
      </c>
      <c r="D13" s="5" t="str">
        <f>VLOOKUP(A13,'08.kolo prezentácia'!$A$2:$G$129,2,FALSE)</f>
        <v>Pavol</v>
      </c>
      <c r="E13" s="5" t="str">
        <f>VLOOKUP(A13,'08.kolo prezentácia'!$A$2:$G$129,3,FALSE)</f>
        <v>Bortel</v>
      </c>
      <c r="F13" s="6" t="str">
        <f>CONCATENATE('08.kolo výsledky '!$D13," ",'08.kolo výsledky '!$E13)</f>
        <v>Pavol Bortel</v>
      </c>
      <c r="G13" s="6" t="str">
        <f>VLOOKUP(A13,'08.kolo prezentácia'!$A$2:$G$130,4,FALSE)</f>
        <v>Dubnica nad Váhom</v>
      </c>
      <c r="H13" s="30">
        <f>VLOOKUP(A13,'08.kolo prezentácia'!$A$2:$G$130,5,FALSE)</f>
        <v>1976</v>
      </c>
      <c r="I13" s="31" t="str">
        <f>VLOOKUP(A13,'08.kolo prezentácia'!$A$2:$G$130,7,FALSE)</f>
        <v>Muži C</v>
      </c>
      <c r="J13" s="32" t="str">
        <f>VLOOKUP('08.kolo výsledky '!$A13,'08.kolo stopky'!A:C,3,FALSE)</f>
        <v>00:39:41,26</v>
      </c>
      <c r="K13" s="32">
        <f t="shared" si="0"/>
        <v>0.0029635354440461963</v>
      </c>
      <c r="L13" s="32">
        <f t="shared" si="2"/>
        <v>0.0036621527777777746</v>
      </c>
      <c r="M13" s="21"/>
      <c r="N13" s="3"/>
      <c r="O13" s="3"/>
      <c r="P13" s="3"/>
      <c r="Q13" s="3"/>
      <c r="R13" s="3"/>
      <c r="S13" s="3"/>
      <c r="T13" s="3"/>
      <c r="U13" s="3"/>
      <c r="V13" s="3"/>
      <c r="W13" s="26">
        <f t="shared" si="1"/>
        <v>0</v>
      </c>
      <c r="Y13"/>
    </row>
    <row r="14" spans="1:25" ht="15">
      <c r="A14" s="21">
        <v>204</v>
      </c>
      <c r="B14" s="44">
        <v>11</v>
      </c>
      <c r="C14" s="49">
        <v>6</v>
      </c>
      <c r="D14" s="5" t="str">
        <f>VLOOKUP(A14,'08.kolo prezentácia'!$A$2:$G$129,2,FALSE)</f>
        <v>Jakub</v>
      </c>
      <c r="E14" s="5" t="str">
        <f>VLOOKUP(A14,'08.kolo prezentácia'!$A$2:$G$129,3,FALSE)</f>
        <v>Vrana</v>
      </c>
      <c r="F14" s="6" t="str">
        <f>CONCATENATE('08.kolo výsledky '!$D14," ",'08.kolo výsledky '!$E14)</f>
        <v>Jakub Vrana</v>
      </c>
      <c r="G14" s="6" t="str">
        <f>VLOOKUP(A14,'08.kolo prezentácia'!$A$2:$G$130,4,FALSE)</f>
        <v>GEKONsport</v>
      </c>
      <c r="H14" s="30">
        <f>VLOOKUP(A14,'08.kolo prezentácia'!$A$2:$G$130,5,FALSE)</f>
        <v>1984</v>
      </c>
      <c r="I14" s="31" t="str">
        <f>VLOOKUP(A14,'08.kolo prezentácia'!$A$2:$G$130,7,FALSE)</f>
        <v>Muži B</v>
      </c>
      <c r="J14" s="32" t="str">
        <f>VLOOKUP('08.kolo výsledky '!$A14,'08.kolo stopky'!A:C,3,FALSE)</f>
        <v>00:39:47,92</v>
      </c>
      <c r="K14" s="32">
        <f t="shared" si="0"/>
        <v>0.0029718239745121465</v>
      </c>
      <c r="L14" s="32">
        <f t="shared" si="2"/>
        <v>0.0037392361111111133</v>
      </c>
      <c r="M14" s="21"/>
      <c r="N14" s="3"/>
      <c r="O14" s="3"/>
      <c r="P14" s="3"/>
      <c r="Q14" s="3"/>
      <c r="R14" s="3"/>
      <c r="S14" s="3"/>
      <c r="T14" s="3"/>
      <c r="U14" s="3"/>
      <c r="V14" s="3"/>
      <c r="W14" s="26">
        <f t="shared" si="1"/>
        <v>0</v>
      </c>
      <c r="Y14"/>
    </row>
    <row r="15" spans="1:25" ht="15">
      <c r="A15" s="21">
        <v>217</v>
      </c>
      <c r="B15" s="44">
        <v>12</v>
      </c>
      <c r="C15" s="62">
        <v>1</v>
      </c>
      <c r="D15" s="5" t="str">
        <f>VLOOKUP(A15,'08.kolo prezentácia'!$A$2:$G$129,2,FALSE)</f>
        <v>Iveta</v>
      </c>
      <c r="E15" s="5" t="str">
        <f>VLOOKUP(A15,'08.kolo prezentácia'!$A$2:$G$129,3,FALSE)</f>
        <v>Hulvátová</v>
      </c>
      <c r="F15" s="6" t="str">
        <f>CONCATENATE('08.kolo výsledky '!$D15," ",'08.kolo výsledky '!$E15)</f>
        <v>Iveta Hulvátová</v>
      </c>
      <c r="G15" s="6" t="str">
        <f>VLOOKUP(A15,'08.kolo prezentácia'!$A$2:$G$130,4,FALSE)</f>
        <v>Jogging klub Dubnica</v>
      </c>
      <c r="H15" s="30">
        <f>VLOOKUP(A15,'08.kolo prezentácia'!$A$2:$G$130,5,FALSE)</f>
        <v>1970</v>
      </c>
      <c r="I15" s="31" t="str">
        <f>VLOOKUP(A15,'08.kolo prezentácia'!$A$2:$G$130,7,FALSE)</f>
        <v>Ženy B</v>
      </c>
      <c r="J15" s="32" t="str">
        <f>VLOOKUP('08.kolo výsledky '!$A15,'08.kolo stopky'!A:C,3,FALSE)</f>
        <v>00:40:00,54</v>
      </c>
      <c r="K15" s="32">
        <f t="shared" si="0"/>
        <v>0.0029875298685782554</v>
      </c>
      <c r="L15" s="32">
        <f t="shared" si="2"/>
        <v>0.0038853009259259275</v>
      </c>
      <c r="M15" s="21"/>
      <c r="N15" s="3"/>
      <c r="O15" s="3"/>
      <c r="P15" s="3"/>
      <c r="Q15" s="3"/>
      <c r="R15" s="3"/>
      <c r="S15" s="3"/>
      <c r="T15" s="3"/>
      <c r="U15" s="3"/>
      <c r="V15" s="3"/>
      <c r="W15" s="26">
        <f t="shared" si="1"/>
        <v>0</v>
      </c>
      <c r="Y15"/>
    </row>
    <row r="16" spans="1:25" ht="15">
      <c r="A16" s="21">
        <v>216</v>
      </c>
      <c r="B16" s="44">
        <v>13</v>
      </c>
      <c r="C16" s="45">
        <v>2</v>
      </c>
      <c r="D16" s="5" t="str">
        <f>VLOOKUP(A16,'08.kolo prezentácia'!$A$2:$G$129,2,FALSE)</f>
        <v>Štefan</v>
      </c>
      <c r="E16" s="5" t="str">
        <f>VLOOKUP(A16,'08.kolo prezentácia'!$A$2:$G$129,3,FALSE)</f>
        <v>Červenka</v>
      </c>
      <c r="F16" s="6" t="str">
        <f>CONCATENATE('08.kolo výsledky '!$D16," ",'08.kolo výsledky '!$E16)</f>
        <v>Štefan Červenka</v>
      </c>
      <c r="G16" s="6" t="str">
        <f>VLOOKUP(A16,'08.kolo prezentácia'!$A$2:$G$130,4,FALSE)</f>
        <v>Dubnica nad Váhom</v>
      </c>
      <c r="H16" s="30">
        <f>VLOOKUP(A16,'08.kolo prezentácia'!$A$2:$G$130,5,FALSE)</f>
        <v>1966</v>
      </c>
      <c r="I16" s="31" t="str">
        <f>VLOOKUP(A16,'08.kolo prezentácia'!$A$2:$G$130,7,FALSE)</f>
        <v>Muži D</v>
      </c>
      <c r="J16" s="32" t="str">
        <f>VLOOKUP('08.kolo výsledky '!$A16,'08.kolo stopky'!A:C,3,FALSE)</f>
        <v>00:40:12,57</v>
      </c>
      <c r="K16" s="32">
        <f t="shared" si="0"/>
        <v>0.003002501493428912</v>
      </c>
      <c r="L16" s="32">
        <f t="shared" si="2"/>
        <v>0.004024537037037035</v>
      </c>
      <c r="M16" s="21"/>
      <c r="N16" s="3"/>
      <c r="O16" s="3"/>
      <c r="P16" s="3"/>
      <c r="Q16" s="3"/>
      <c r="R16" s="3"/>
      <c r="S16" s="3"/>
      <c r="T16" s="3"/>
      <c r="U16" s="3"/>
      <c r="V16" s="3"/>
      <c r="W16" s="26">
        <f t="shared" si="1"/>
        <v>0</v>
      </c>
      <c r="Y16"/>
    </row>
    <row r="17" spans="1:25" ht="15">
      <c r="A17" s="21">
        <v>169</v>
      </c>
      <c r="B17" s="44">
        <v>14</v>
      </c>
      <c r="C17" s="49">
        <v>4</v>
      </c>
      <c r="D17" s="5" t="str">
        <f>VLOOKUP(A17,'08.kolo prezentácia'!$A$2:$G$129,2,FALSE)</f>
        <v>Daniel</v>
      </c>
      <c r="E17" s="5" t="str">
        <f>VLOOKUP(A17,'08.kolo prezentácia'!$A$2:$G$129,3,FALSE)</f>
        <v>Zubo</v>
      </c>
      <c r="F17" s="6" t="str">
        <f>CONCATENATE('08.kolo výsledky '!$D17," ",'08.kolo výsledky '!$E17)</f>
        <v>Daniel Zubo</v>
      </c>
      <c r="G17" s="6" t="str">
        <f>VLOOKUP(A17,'08.kolo prezentácia'!$A$2:$G$130,4,FALSE)</f>
        <v>Nova Dubnica</v>
      </c>
      <c r="H17" s="30">
        <f>VLOOKUP(A17,'08.kolo prezentácia'!$A$2:$G$130,5,FALSE)</f>
        <v>1969</v>
      </c>
      <c r="I17" s="31" t="str">
        <f>VLOOKUP(A17,'08.kolo prezentácia'!$A$2:$G$130,7,FALSE)</f>
        <v>Muži C</v>
      </c>
      <c r="J17" s="32" t="str">
        <f>VLOOKUP('08.kolo výsledky '!$A17,'08.kolo stopky'!A:C,3,FALSE)</f>
        <v>00:40:57,01</v>
      </c>
      <c r="K17" s="32">
        <f t="shared" si="0"/>
        <v>0.003057808144165671</v>
      </c>
      <c r="L17" s="32">
        <f t="shared" si="2"/>
        <v>0.004538888888888891</v>
      </c>
      <c r="M17" s="21"/>
      <c r="N17" s="3"/>
      <c r="O17" s="3"/>
      <c r="P17" s="3"/>
      <c r="Q17" s="3"/>
      <c r="R17" s="3"/>
      <c r="S17" s="3"/>
      <c r="T17" s="3"/>
      <c r="U17" s="3"/>
      <c r="V17" s="3"/>
      <c r="W17" s="26">
        <f t="shared" si="1"/>
        <v>0</v>
      </c>
      <c r="Y17"/>
    </row>
    <row r="18" spans="1:25" ht="15">
      <c r="A18" s="21">
        <v>206</v>
      </c>
      <c r="B18" s="44">
        <v>15</v>
      </c>
      <c r="C18" s="62">
        <v>2</v>
      </c>
      <c r="D18" s="5" t="str">
        <f>VLOOKUP(A18,'08.kolo prezentácia'!$A$2:$G$129,2,FALSE)</f>
        <v>Jakub</v>
      </c>
      <c r="E18" s="5" t="str">
        <f>VLOOKUP(A18,'08.kolo prezentácia'!$A$2:$G$129,3,FALSE)</f>
        <v>Melo</v>
      </c>
      <c r="F18" s="6" t="str">
        <f>CONCATENATE('08.kolo výsledky '!$D18," ",'08.kolo výsledky '!$E18)</f>
        <v>Jakub Melo</v>
      </c>
      <c r="G18" s="6" t="str">
        <f>VLOOKUP(A18,'08.kolo prezentácia'!$A$2:$G$130,4,FALSE)</f>
        <v>Trenčín</v>
      </c>
      <c r="H18" s="30">
        <f>VLOOKUP(A18,'08.kolo prezentácia'!$A$2:$G$130,5,FALSE)</f>
        <v>1988</v>
      </c>
      <c r="I18" s="31" t="str">
        <f>VLOOKUP(A18,'08.kolo prezentácia'!$A$2:$G$130,7,FALSE)</f>
        <v>Muži A</v>
      </c>
      <c r="J18" s="32" t="str">
        <f>VLOOKUP('08.kolo výsledky '!$A18,'08.kolo stopky'!A:C,3,FALSE)</f>
        <v>00:42:04,70</v>
      </c>
      <c r="K18" s="32">
        <f t="shared" si="0"/>
        <v>0.003142049980087614</v>
      </c>
      <c r="L18" s="32">
        <f t="shared" si="2"/>
        <v>0.005322337962962963</v>
      </c>
      <c r="M18" s="21"/>
      <c r="N18" s="3"/>
      <c r="O18" s="3"/>
      <c r="P18" s="3"/>
      <c r="Q18" s="3"/>
      <c r="R18" s="3"/>
      <c r="S18" s="3"/>
      <c r="T18" s="3"/>
      <c r="U18" s="3"/>
      <c r="V18" s="3"/>
      <c r="W18" s="26">
        <f t="shared" si="1"/>
        <v>0</v>
      </c>
      <c r="Y18"/>
    </row>
    <row r="19" spans="1:25" ht="15">
      <c r="A19" s="21">
        <v>181</v>
      </c>
      <c r="B19" s="44">
        <v>16</v>
      </c>
      <c r="C19" s="62">
        <v>3</v>
      </c>
      <c r="D19" s="5" t="str">
        <f>VLOOKUP(A19,'08.kolo prezentácia'!$A$2:$G$129,2,FALSE)</f>
        <v>Vladimir</v>
      </c>
      <c r="E19" s="5" t="str">
        <f>VLOOKUP(A19,'08.kolo prezentácia'!$A$2:$G$129,3,FALSE)</f>
        <v>Konicek</v>
      </c>
      <c r="F19" s="6" t="str">
        <f>CONCATENATE('08.kolo výsledky '!$D19," ",'08.kolo výsledky '!$E19)</f>
        <v>Vladimir Konicek</v>
      </c>
      <c r="G19" s="6" t="str">
        <f>VLOOKUP(A19,'08.kolo prezentácia'!$A$2:$G$130,4,FALSE)</f>
        <v>Drietoma</v>
      </c>
      <c r="H19" s="30">
        <f>VLOOKUP(A19,'08.kolo prezentácia'!$A$2:$G$130,5,FALSE)</f>
        <v>1965</v>
      </c>
      <c r="I19" s="31" t="str">
        <f>VLOOKUP(A19,'08.kolo prezentácia'!$A$2:$G$130,7,FALSE)</f>
        <v>Muži D</v>
      </c>
      <c r="J19" s="32" t="str">
        <f>VLOOKUP('08.kolo výsledky '!$A19,'08.kolo stopky'!A:C,3,FALSE)</f>
        <v>00:42:08,59</v>
      </c>
      <c r="K19" s="32">
        <f t="shared" si="0"/>
        <v>0.0031468911788132214</v>
      </c>
      <c r="L19" s="32">
        <f t="shared" si="2"/>
        <v>0.0053673611111111075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26">
        <f t="shared" si="1"/>
        <v>0</v>
      </c>
      <c r="Y19"/>
    </row>
    <row r="20" spans="1:25" ht="15">
      <c r="A20" s="21">
        <v>160</v>
      </c>
      <c r="B20" s="44">
        <v>17</v>
      </c>
      <c r="C20" s="49">
        <v>5</v>
      </c>
      <c r="D20" s="5" t="str">
        <f>VLOOKUP(A20,'08.kolo prezentácia'!$A$2:$G$129,2,FALSE)</f>
        <v>Pavol</v>
      </c>
      <c r="E20" s="5" t="str">
        <f>VLOOKUP(A20,'08.kolo prezentácia'!$A$2:$G$129,3,FALSE)</f>
        <v>Tallo</v>
      </c>
      <c r="F20" s="6" t="str">
        <f>CONCATENATE('08.kolo výsledky '!$D20," ",'08.kolo výsledky '!$E20)</f>
        <v>Pavol Tallo</v>
      </c>
      <c r="G20" s="6" t="str">
        <f>VLOOKUP(A20,'08.kolo prezentácia'!$A$2:$G$130,4,FALSE)</f>
        <v>Bratislava</v>
      </c>
      <c r="H20" s="30">
        <f>VLOOKUP(A20,'08.kolo prezentácia'!$A$2:$G$130,5,FALSE)</f>
        <v>1972</v>
      </c>
      <c r="I20" s="31" t="str">
        <f>VLOOKUP(A20,'08.kolo prezentácia'!$A$2:$G$130,7,FALSE)</f>
        <v>Muži C</v>
      </c>
      <c r="J20" s="32" t="str">
        <f>VLOOKUP('08.kolo výsledky '!$A20,'08.kolo stopky'!A:C,3,FALSE)</f>
        <v>00:42:26,23</v>
      </c>
      <c r="K20" s="32">
        <f t="shared" si="0"/>
        <v>0.003168844583831143</v>
      </c>
      <c r="L20" s="32">
        <f t="shared" si="2"/>
        <v>0.005571527777777779</v>
      </c>
      <c r="M20" s="21"/>
      <c r="N20" s="3"/>
      <c r="O20" s="3"/>
      <c r="P20" s="3"/>
      <c r="Q20" s="3"/>
      <c r="R20" s="3"/>
      <c r="S20" s="3"/>
      <c r="T20" s="3"/>
      <c r="U20" s="3"/>
      <c r="V20" s="3"/>
      <c r="W20" s="26">
        <f t="shared" si="1"/>
        <v>0</v>
      </c>
      <c r="Y20"/>
    </row>
    <row r="21" spans="1:25" ht="15">
      <c r="A21" s="21">
        <v>209</v>
      </c>
      <c r="B21" s="44">
        <v>18</v>
      </c>
      <c r="C21" s="63">
        <v>3</v>
      </c>
      <c r="D21" s="5" t="str">
        <f>VLOOKUP(A21,'08.kolo prezentácia'!$A$2:$G$129,2,FALSE)</f>
        <v>Martin</v>
      </c>
      <c r="E21" s="5" t="str">
        <f>VLOOKUP(A21,'08.kolo prezentácia'!$A$2:$G$129,3,FALSE)</f>
        <v>Kocaj</v>
      </c>
      <c r="F21" s="6" t="str">
        <f>CONCATENATE('08.kolo výsledky '!$D21," ",'08.kolo výsledky '!$E21)</f>
        <v>Martin Kocaj</v>
      </c>
      <c r="G21" s="6" t="str">
        <f>VLOOKUP(A21,'08.kolo prezentácia'!$A$2:$G$130,4,FALSE)</f>
        <v>Trenčín</v>
      </c>
      <c r="H21" s="30">
        <f>VLOOKUP(A21,'08.kolo prezentácia'!$A$2:$G$130,5,FALSE)</f>
        <v>1987</v>
      </c>
      <c r="I21" s="31" t="str">
        <f>VLOOKUP(A21,'08.kolo prezentácia'!$A$2:$G$130,7,FALSE)</f>
        <v>Muži A</v>
      </c>
      <c r="J21" s="32" t="str">
        <f>VLOOKUP('08.kolo výsledky '!$A21,'08.kolo stopky'!A:C,3,FALSE)</f>
        <v>00:42:40,34</v>
      </c>
      <c r="K21" s="32">
        <f t="shared" si="0"/>
        <v>0.0031864048187972916</v>
      </c>
      <c r="L21" s="32">
        <f t="shared" si="2"/>
        <v>0.005734837962962962</v>
      </c>
      <c r="M21" s="21"/>
      <c r="N21" s="3"/>
      <c r="O21" s="3"/>
      <c r="P21" s="3"/>
      <c r="Q21" s="3"/>
      <c r="R21" s="3"/>
      <c r="S21" s="3"/>
      <c r="T21" s="3"/>
      <c r="U21" s="3"/>
      <c r="V21" s="3"/>
      <c r="W21" s="26">
        <f t="shared" si="1"/>
        <v>0</v>
      </c>
      <c r="Y21"/>
    </row>
    <row r="22" spans="1:25" ht="15">
      <c r="A22" s="21">
        <v>227</v>
      </c>
      <c r="B22" s="44">
        <v>19</v>
      </c>
      <c r="C22" s="49">
        <v>4</v>
      </c>
      <c r="D22" s="6" t="str">
        <f>VLOOKUP(A22,'08.kolo prezentácia'!$A$2:$G$129,2,FALSE)</f>
        <v>Samuel</v>
      </c>
      <c r="E22" s="6" t="str">
        <f>VLOOKUP(A22,'08.kolo prezentácia'!$A$2:$G$129,3,FALSE)</f>
        <v>Masarik</v>
      </c>
      <c r="F22" s="6" t="str">
        <f>CONCATENATE('08.kolo výsledky '!$D22," ",'08.kolo výsledky '!$E22)</f>
        <v>Samuel Masarik</v>
      </c>
      <c r="G22" s="6" t="str">
        <f>VLOOKUP(A22,'08.kolo prezentácia'!$A$2:$G$130,4,FALSE)</f>
        <v>Štvorlístok Trenčín</v>
      </c>
      <c r="H22" s="30">
        <f>VLOOKUP(A22,'08.kolo prezentácia'!$A$2:$G$130,5,FALSE)</f>
        <v>1995</v>
      </c>
      <c r="I22" s="31" t="str">
        <f>VLOOKUP(A22,'08.kolo prezentácia'!$A$2:$G$130,7,FALSE)</f>
        <v>Muži A</v>
      </c>
      <c r="J22" s="32" t="str">
        <f>VLOOKUP('08.kolo výsledky '!$A22,'08.kolo stopky'!A:C,3,FALSE)</f>
        <v>00:43:02,17</v>
      </c>
      <c r="K22" s="32">
        <f t="shared" si="0"/>
        <v>0.003213572779769016</v>
      </c>
      <c r="L22" s="32">
        <f t="shared" si="2"/>
        <v>0.0059875</v>
      </c>
      <c r="M22" s="21"/>
      <c r="N22" s="3"/>
      <c r="O22" s="3"/>
      <c r="P22" s="3"/>
      <c r="Q22" s="3"/>
      <c r="R22" s="3"/>
      <c r="S22" s="3"/>
      <c r="T22" s="3"/>
      <c r="U22" s="3"/>
      <c r="V22" s="3"/>
      <c r="W22" s="26">
        <f t="shared" si="1"/>
        <v>0</v>
      </c>
      <c r="Y22"/>
    </row>
    <row r="23" spans="1:25" ht="15">
      <c r="A23" s="21">
        <v>215</v>
      </c>
      <c r="B23" s="44">
        <v>20</v>
      </c>
      <c r="C23" s="49">
        <v>6</v>
      </c>
      <c r="D23" s="5" t="str">
        <f>VLOOKUP(A23,'08.kolo prezentácia'!$A$2:$G$129,2,FALSE)</f>
        <v>Ondřej</v>
      </c>
      <c r="E23" s="5" t="str">
        <f>VLOOKUP(A23,'08.kolo prezentácia'!$A$2:$G$129,3,FALSE)</f>
        <v>Tluka</v>
      </c>
      <c r="F23" s="6" t="str">
        <f>CONCATENATE('08.kolo výsledky '!$D23," ",'08.kolo výsledky '!$E23)</f>
        <v>Ondřej Tluka</v>
      </c>
      <c r="G23" s="6" t="str">
        <f>VLOOKUP(A23,'08.kolo prezentácia'!$A$2:$G$130,4,FALSE)</f>
        <v>Trenčín</v>
      </c>
      <c r="H23" s="30">
        <f>VLOOKUP(A23,'08.kolo prezentácia'!$A$2:$G$130,5,FALSE)</f>
        <v>1976</v>
      </c>
      <c r="I23" s="31" t="str">
        <f>VLOOKUP(A23,'08.kolo prezentácia'!$A$2:$G$130,7,FALSE)</f>
        <v>Muži C</v>
      </c>
      <c r="J23" s="32" t="str">
        <f>VLOOKUP('08.kolo výsledky '!$A23,'08.kolo stopky'!A:C,3,FALSE)</f>
        <v>00:43:15,40</v>
      </c>
      <c r="K23" s="32">
        <f t="shared" si="0"/>
        <v>0.0032300378335324573</v>
      </c>
      <c r="L23" s="32">
        <f t="shared" si="2"/>
        <v>0.006140625000000004</v>
      </c>
      <c r="M23" s="21"/>
      <c r="N23" s="3"/>
      <c r="O23" s="3"/>
      <c r="P23" s="3"/>
      <c r="Q23" s="3"/>
      <c r="R23" s="3"/>
      <c r="S23" s="3"/>
      <c r="T23" s="3"/>
      <c r="U23" s="3"/>
      <c r="V23" s="3"/>
      <c r="W23" s="26">
        <f t="shared" si="1"/>
        <v>0</v>
      </c>
      <c r="Y23"/>
    </row>
    <row r="24" spans="1:25" ht="15">
      <c r="A24" s="21">
        <v>173</v>
      </c>
      <c r="B24" s="44">
        <v>21</v>
      </c>
      <c r="C24" s="49">
        <v>4</v>
      </c>
      <c r="D24" s="5" t="str">
        <f>VLOOKUP(A24,'08.kolo prezentácia'!$A$2:$G$129,2,FALSE)</f>
        <v>Anton</v>
      </c>
      <c r="E24" s="5" t="str">
        <f>VLOOKUP(A24,'08.kolo prezentácia'!$A$2:$G$129,3,FALSE)</f>
        <v>Blaško</v>
      </c>
      <c r="F24" s="6" t="str">
        <f>CONCATENATE('08.kolo výsledky '!$D24," ",'08.kolo výsledky '!$E24)</f>
        <v>Anton Blaško</v>
      </c>
      <c r="G24" s="6" t="str">
        <f>VLOOKUP(A24,'08.kolo prezentácia'!$A$2:$G$130,4,FALSE)</f>
        <v>dubnica n v</v>
      </c>
      <c r="H24" s="30">
        <f>VLOOKUP(A24,'08.kolo prezentácia'!$A$2:$G$130,5,FALSE)</f>
        <v>1965</v>
      </c>
      <c r="I24" s="31" t="str">
        <f>VLOOKUP(A24,'08.kolo prezentácia'!$A$2:$G$130,7,FALSE)</f>
        <v>Muži D</v>
      </c>
      <c r="J24" s="32" t="str">
        <f>VLOOKUP('08.kolo výsledky '!$A24,'08.kolo stopky'!A:C,3,FALSE)</f>
        <v>00:43:17,32</v>
      </c>
      <c r="K24" s="32">
        <f t="shared" si="0"/>
        <v>0.003232427319792911</v>
      </c>
      <c r="L24" s="32">
        <f t="shared" si="2"/>
        <v>0.006162847222222222</v>
      </c>
      <c r="M24" s="21"/>
      <c r="N24" s="3"/>
      <c r="O24" s="3"/>
      <c r="P24" s="3"/>
      <c r="Q24" s="3"/>
      <c r="R24" s="3"/>
      <c r="S24" s="3"/>
      <c r="T24" s="3"/>
      <c r="U24" s="3"/>
      <c r="V24" s="3"/>
      <c r="W24" s="26">
        <f t="shared" si="1"/>
        <v>0</v>
      </c>
      <c r="Y24"/>
    </row>
    <row r="25" spans="1:25" ht="15">
      <c r="A25" s="21">
        <v>164</v>
      </c>
      <c r="B25" s="44">
        <v>22</v>
      </c>
      <c r="C25" s="62">
        <v>1</v>
      </c>
      <c r="D25" s="5" t="str">
        <f>VLOOKUP(A25,'08.kolo prezentácia'!$A$2:$G$129,2,FALSE)</f>
        <v>Pavel</v>
      </c>
      <c r="E25" s="5" t="str">
        <f>VLOOKUP(A25,'08.kolo prezentácia'!$A$2:$G$129,3,FALSE)</f>
        <v>Dorušek</v>
      </c>
      <c r="F25" s="6" t="str">
        <f>CONCATENATE('08.kolo výsledky '!$D25," ",'08.kolo výsledky '!$E25)</f>
        <v>Pavel Dorušek</v>
      </c>
      <c r="G25" s="6" t="str">
        <f>VLOOKUP(A25,'08.kolo prezentácia'!$A$2:$G$130,4,FALSE)</f>
        <v>Klenoty Slavičín</v>
      </c>
      <c r="H25" s="30">
        <f>VLOOKUP(A25,'08.kolo prezentácia'!$A$2:$G$130,5,FALSE)</f>
        <v>1954</v>
      </c>
      <c r="I25" s="31" t="str">
        <f>VLOOKUP(A25,'08.kolo prezentácia'!$A$2:$G$130,7,FALSE)</f>
        <v>Muži E</v>
      </c>
      <c r="J25" s="32" t="str">
        <f>VLOOKUP('08.kolo výsledky '!$A25,'08.kolo stopky'!A:C,3,FALSE)</f>
        <v>00:43:37,26</v>
      </c>
      <c r="K25" s="32">
        <f t="shared" si="0"/>
        <v>0.0032572431302270014</v>
      </c>
      <c r="L25" s="32">
        <f t="shared" si="2"/>
        <v>0.006393634259259262</v>
      </c>
      <c r="M25" s="21"/>
      <c r="N25" s="3"/>
      <c r="O25" s="3"/>
      <c r="P25" s="3"/>
      <c r="Q25" s="3"/>
      <c r="R25" s="3"/>
      <c r="S25" s="3"/>
      <c r="T25" s="3"/>
      <c r="U25" s="3"/>
      <c r="V25" s="3"/>
      <c r="W25" s="26">
        <f t="shared" si="1"/>
        <v>0</v>
      </c>
      <c r="Y25"/>
    </row>
    <row r="26" spans="1:25" ht="15">
      <c r="A26" s="21">
        <v>199</v>
      </c>
      <c r="B26" s="44">
        <v>23</v>
      </c>
      <c r="C26" s="49">
        <v>5</v>
      </c>
      <c r="D26" s="5" t="str">
        <f>VLOOKUP(A26,'08.kolo prezentácia'!$A$2:$G$129,2,FALSE)</f>
        <v>Ondrej</v>
      </c>
      <c r="E26" s="5" t="str">
        <f>VLOOKUP(A26,'08.kolo prezentácia'!$A$2:$G$129,3,FALSE)</f>
        <v>Pruška</v>
      </c>
      <c r="F26" s="6" t="str">
        <f>CONCATENATE('08.kolo výsledky '!$D26," ",'08.kolo výsledky '!$E26)</f>
        <v>Ondrej Pruška</v>
      </c>
      <c r="G26" s="6" t="str">
        <f>VLOOKUP(A26,'08.kolo prezentácia'!$A$2:$G$130,4,FALSE)</f>
        <v>Športové gymnázium Trenčín</v>
      </c>
      <c r="H26" s="30">
        <f>VLOOKUP(A26,'08.kolo prezentácia'!$A$2:$G$130,5,FALSE)</f>
        <v>2000</v>
      </c>
      <c r="I26" s="31" t="str">
        <f>VLOOKUP(A26,'08.kolo prezentácia'!$A$2:$G$130,7,FALSE)</f>
        <v>Muži A</v>
      </c>
      <c r="J26" s="32" t="str">
        <f>VLOOKUP('08.kolo výsledky '!$A26,'08.kolo stopky'!A:C,3,FALSE)</f>
        <v>00:43:49,88</v>
      </c>
      <c r="K26" s="32">
        <f t="shared" si="0"/>
        <v>0.00327294902429311</v>
      </c>
      <c r="L26" s="32">
        <f t="shared" si="2"/>
        <v>0.006539699074074073</v>
      </c>
      <c r="M26" s="21"/>
      <c r="N26" s="41"/>
      <c r="O26" s="41"/>
      <c r="P26" s="41"/>
      <c r="Q26" s="41"/>
      <c r="R26" s="41"/>
      <c r="S26" s="41"/>
      <c r="T26" s="41"/>
      <c r="U26" s="41"/>
      <c r="V26" s="41"/>
      <c r="W26" s="26">
        <f t="shared" si="1"/>
        <v>0</v>
      </c>
      <c r="Y26"/>
    </row>
    <row r="27" spans="1:25" ht="15">
      <c r="A27" s="21">
        <v>10</v>
      </c>
      <c r="B27" s="44">
        <v>24</v>
      </c>
      <c r="C27" s="62">
        <v>2</v>
      </c>
      <c r="D27" s="5" t="str">
        <f>VLOOKUP(A27,'08.kolo prezentácia'!$A$2:$G$129,2,FALSE)</f>
        <v>Jitka</v>
      </c>
      <c r="E27" s="5" t="str">
        <f>VLOOKUP(A27,'08.kolo prezentácia'!$A$2:$G$129,3,FALSE)</f>
        <v>Hudakova</v>
      </c>
      <c r="F27" s="6" t="str">
        <f>CONCATENATE('08.kolo výsledky '!$D27," ",'08.kolo výsledky '!$E27)</f>
        <v>Jitka Hudakova</v>
      </c>
      <c r="G27" s="6" t="str">
        <f>VLOOKUP(A27,'08.kolo prezentácia'!$A$2:$G$130,4,FALSE)</f>
        <v>Ďurikam team Trenčín</v>
      </c>
      <c r="H27" s="30">
        <f>VLOOKUP(A27,'08.kolo prezentácia'!$A$2:$G$130,5,FALSE)</f>
        <v>1971</v>
      </c>
      <c r="I27" s="31" t="str">
        <f>VLOOKUP(A27,'08.kolo prezentácia'!$A$2:$G$130,7,FALSE)</f>
        <v>Ženy B</v>
      </c>
      <c r="J27" s="32" t="str">
        <f>VLOOKUP('08.kolo výsledky '!$A27,'08.kolo stopky'!A:C,3,FALSE)</f>
        <v>00:44:41,96</v>
      </c>
      <c r="K27" s="32">
        <f t="shared" si="0"/>
        <v>0.003337763839107925</v>
      </c>
      <c r="L27" s="32">
        <f t="shared" si="2"/>
        <v>0.007142476851851855</v>
      </c>
      <c r="M27" s="21"/>
      <c r="N27" s="3"/>
      <c r="O27" s="3"/>
      <c r="P27" s="3"/>
      <c r="Q27" s="3"/>
      <c r="R27" s="3"/>
      <c r="S27" s="3"/>
      <c r="T27" s="3"/>
      <c r="U27" s="3"/>
      <c r="V27" s="3"/>
      <c r="W27" s="26">
        <f t="shared" si="1"/>
        <v>0</v>
      </c>
      <c r="Y27"/>
    </row>
    <row r="28" spans="1:25" ht="15">
      <c r="A28" s="21">
        <v>195</v>
      </c>
      <c r="B28" s="44">
        <v>25</v>
      </c>
      <c r="C28" s="62">
        <v>3</v>
      </c>
      <c r="D28" s="5" t="str">
        <f>VLOOKUP(A28,'08.kolo prezentácia'!$A$2:$G$129,2,FALSE)</f>
        <v>Katarína</v>
      </c>
      <c r="E28" s="5" t="str">
        <f>VLOOKUP(A28,'08.kolo prezentácia'!$A$2:$G$129,3,FALSE)</f>
        <v>Garajová</v>
      </c>
      <c r="F28" s="6" t="str">
        <f>CONCATENATE('08.kolo výsledky '!$D28," ",'08.kolo výsledky '!$E28)</f>
        <v>Katarína Garajová</v>
      </c>
      <c r="G28" s="6" t="str">
        <f>VLOOKUP(A28,'08.kolo prezentácia'!$A$2:$G$130,4,FALSE)</f>
        <v>Behám s láskou</v>
      </c>
      <c r="H28" s="30">
        <f>VLOOKUP(A28,'08.kolo prezentácia'!$A$2:$G$130,5,FALSE)</f>
        <v>1979</v>
      </c>
      <c r="I28" s="31" t="str">
        <f>VLOOKUP(A28,'08.kolo prezentácia'!$A$2:$G$130,7,FALSE)</f>
        <v>Ženy B</v>
      </c>
      <c r="J28" s="32" t="str">
        <f>VLOOKUP('08.kolo výsledky '!$A28,'08.kolo stopky'!A:C,3,FALSE)</f>
        <v>00:44:47,74</v>
      </c>
      <c r="K28" s="32">
        <f t="shared" si="0"/>
        <v>0.0033449571883711667</v>
      </c>
      <c r="L28" s="32">
        <f t="shared" si="2"/>
        <v>0.0072093750000000005</v>
      </c>
      <c r="M28" s="21"/>
      <c r="N28" s="3"/>
      <c r="O28" s="3"/>
      <c r="P28" s="3"/>
      <c r="Q28" s="3"/>
      <c r="R28" s="3"/>
      <c r="S28" s="3"/>
      <c r="T28" s="3"/>
      <c r="U28" s="3"/>
      <c r="V28" s="3"/>
      <c r="W28" s="26">
        <f t="shared" si="1"/>
        <v>0</v>
      </c>
      <c r="Y28"/>
    </row>
    <row r="29" spans="1:25" ht="15">
      <c r="A29" s="21">
        <v>180</v>
      </c>
      <c r="B29" s="44">
        <v>26</v>
      </c>
      <c r="C29" s="49">
        <v>7</v>
      </c>
      <c r="D29" s="5" t="str">
        <f>VLOOKUP(A29,'08.kolo prezentácia'!$A$2:$G$129,2,FALSE)</f>
        <v>Peter</v>
      </c>
      <c r="E29" s="5" t="str">
        <f>VLOOKUP(A29,'08.kolo prezentácia'!$A$2:$G$129,3,FALSE)</f>
        <v>Netopil</v>
      </c>
      <c r="F29" s="6" t="str">
        <f>CONCATENATE('08.kolo výsledky '!$D29," ",'08.kolo výsledky '!$E29)</f>
        <v>Peter Netopil</v>
      </c>
      <c r="G29" s="6" t="str">
        <f>VLOOKUP(A29,'08.kolo prezentácia'!$A$2:$G$130,4,FALSE)</f>
        <v>Banovce nad Bebravou</v>
      </c>
      <c r="H29" s="30">
        <f>VLOOKUP(A29,'08.kolo prezentácia'!$A$2:$G$130,5,FALSE)</f>
        <v>1984</v>
      </c>
      <c r="I29" s="31" t="str">
        <f>VLOOKUP(A29,'08.kolo prezentácia'!$A$2:$G$130,7,FALSE)</f>
        <v>Muži B</v>
      </c>
      <c r="J29" s="32" t="str">
        <f>VLOOKUP('08.kolo výsledky '!$A29,'08.kolo stopky'!A:C,3,FALSE)</f>
        <v>00:44:56,12</v>
      </c>
      <c r="K29" s="32">
        <f t="shared" si="0"/>
        <v>0.003355386300278773</v>
      </c>
      <c r="L29" s="32">
        <f t="shared" si="2"/>
        <v>0.007306365740740738</v>
      </c>
      <c r="M29" s="21"/>
      <c r="N29" s="3"/>
      <c r="O29" s="3"/>
      <c r="P29" s="3"/>
      <c r="Q29" s="3"/>
      <c r="R29" s="3"/>
      <c r="S29" s="3"/>
      <c r="T29" s="3"/>
      <c r="U29" s="3"/>
      <c r="V29" s="3"/>
      <c r="W29" s="26">
        <f t="shared" si="1"/>
        <v>0</v>
      </c>
      <c r="Y29"/>
    </row>
    <row r="30" spans="1:25" ht="15">
      <c r="A30" s="21">
        <v>202</v>
      </c>
      <c r="B30" s="44">
        <v>27</v>
      </c>
      <c r="C30" s="62">
        <v>2</v>
      </c>
      <c r="D30" s="5" t="str">
        <f>VLOOKUP(A30,'08.kolo prezentácia'!$A$2:$G$129,2,FALSE)</f>
        <v>ján</v>
      </c>
      <c r="E30" s="5" t="str">
        <f>VLOOKUP(A30,'08.kolo prezentácia'!$A$2:$G$129,3,FALSE)</f>
        <v>Kminiak</v>
      </c>
      <c r="F30" s="6" t="str">
        <f>CONCATENATE('08.kolo výsledky '!$D30," ",'08.kolo výsledky '!$E30)</f>
        <v>ján Kminiak</v>
      </c>
      <c r="G30" s="6" t="str">
        <f>VLOOKUP(A30,'08.kolo prezentácia'!$A$2:$G$130,4,FALSE)</f>
        <v>Ilava</v>
      </c>
      <c r="H30" s="30">
        <f>VLOOKUP(A30,'08.kolo prezentácia'!$A$2:$G$130,5,FALSE)</f>
        <v>1948</v>
      </c>
      <c r="I30" s="31" t="str">
        <f>VLOOKUP(A30,'08.kolo prezentácia'!$A$2:$G$130,7,FALSE)</f>
        <v>Muži E</v>
      </c>
      <c r="J30" s="32" t="str">
        <f>VLOOKUP('08.kolo výsledky '!$A30,'08.kolo stopky'!A:C,3,FALSE)</f>
        <v>00:45:01,19</v>
      </c>
      <c r="K30" s="32">
        <f t="shared" si="0"/>
        <v>0.0033616960374352844</v>
      </c>
      <c r="L30" s="32">
        <f t="shared" si="2"/>
        <v>0.007365046296296297</v>
      </c>
      <c r="M30" s="21"/>
      <c r="N30" s="3"/>
      <c r="O30" s="3"/>
      <c r="P30" s="3"/>
      <c r="Q30" s="3"/>
      <c r="R30" s="3"/>
      <c r="S30" s="3"/>
      <c r="T30" s="3"/>
      <c r="U30" s="3"/>
      <c r="V30" s="3"/>
      <c r="W30" s="26">
        <f t="shared" si="1"/>
        <v>0</v>
      </c>
      <c r="Y30"/>
    </row>
    <row r="31" spans="1:25" ht="15">
      <c r="A31" s="21">
        <v>197</v>
      </c>
      <c r="B31" s="44">
        <v>28</v>
      </c>
      <c r="C31" s="49">
        <v>8</v>
      </c>
      <c r="D31" s="5" t="str">
        <f>VLOOKUP(A31,'08.kolo prezentácia'!$A$2:$G$129,2,FALSE)</f>
        <v>Juraj</v>
      </c>
      <c r="E31" s="5" t="str">
        <f>VLOOKUP(A31,'08.kolo prezentácia'!$A$2:$G$129,3,FALSE)</f>
        <v>Schiller</v>
      </c>
      <c r="F31" s="6" t="str">
        <f>CONCATENATE('08.kolo výsledky '!$D31," ",'08.kolo výsledky '!$E31)</f>
        <v>Juraj Schiller</v>
      </c>
      <c r="G31" s="6" t="str">
        <f>VLOOKUP(A31,'08.kolo prezentácia'!$A$2:$G$130,4,FALSE)</f>
        <v>Aj MY sme BEH</v>
      </c>
      <c r="H31" s="30">
        <f>VLOOKUP(A31,'08.kolo prezentácia'!$A$2:$G$130,5,FALSE)</f>
        <v>1977</v>
      </c>
      <c r="I31" s="31" t="str">
        <f>VLOOKUP(A31,'08.kolo prezentácia'!$A$2:$G$130,7,FALSE)</f>
        <v>Muži B</v>
      </c>
      <c r="J31" s="32" t="str">
        <f>VLOOKUP('08.kolo výsledky '!$A31,'08.kolo stopky'!A:C,3,FALSE)</f>
        <v>00:45:08,32</v>
      </c>
      <c r="K31" s="32">
        <f t="shared" si="0"/>
        <v>0.003370569494225408</v>
      </c>
      <c r="L31" s="32">
        <f t="shared" si="2"/>
        <v>0.007447569444444444</v>
      </c>
      <c r="M31" s="21"/>
      <c r="N31" s="3"/>
      <c r="O31" s="3"/>
      <c r="P31" s="3"/>
      <c r="Q31" s="3"/>
      <c r="R31" s="3"/>
      <c r="S31" s="3"/>
      <c r="T31" s="3"/>
      <c r="U31" s="3"/>
      <c r="V31" s="3"/>
      <c r="W31" s="26">
        <f t="shared" si="1"/>
        <v>0</v>
      </c>
      <c r="Y31"/>
    </row>
    <row r="32" spans="1:25" ht="15">
      <c r="A32" s="21">
        <v>185</v>
      </c>
      <c r="B32" s="44">
        <v>29</v>
      </c>
      <c r="C32" s="49">
        <v>5</v>
      </c>
      <c r="D32" s="5" t="str">
        <f>VLOOKUP(A32,'08.kolo prezentácia'!$A$2:$G$129,2,FALSE)</f>
        <v>Juraj</v>
      </c>
      <c r="E32" s="5" t="str">
        <f>VLOOKUP(A32,'08.kolo prezentácia'!$A$2:$G$129,3,FALSE)</f>
        <v>Haninec</v>
      </c>
      <c r="F32" s="6" t="str">
        <f>CONCATENATE('08.kolo výsledky '!$D32," ",'08.kolo výsledky '!$E32)</f>
        <v>Juraj Haninec</v>
      </c>
      <c r="G32" s="6" t="str">
        <f>VLOOKUP(A32,'08.kolo prezentácia'!$A$2:$G$130,4,FALSE)</f>
        <v>KPB</v>
      </c>
      <c r="H32" s="30">
        <f>VLOOKUP(A32,'08.kolo prezentácia'!$A$2:$G$130,5,FALSE)</f>
        <v>1957</v>
      </c>
      <c r="I32" s="31" t="str">
        <f>VLOOKUP(A32,'08.kolo prezentácia'!$A$2:$G$130,7,FALSE)</f>
        <v>Muži D</v>
      </c>
      <c r="J32" s="32" t="str">
        <f>VLOOKUP('08.kolo výsledky '!$A32,'08.kolo stopky'!A:C,3,FALSE)</f>
        <v>00:45:16,18</v>
      </c>
      <c r="K32" s="32">
        <f t="shared" si="0"/>
        <v>0.0033803514536041414</v>
      </c>
      <c r="L32" s="32">
        <f t="shared" si="2"/>
        <v>0.007538541666666666</v>
      </c>
      <c r="M32" s="21"/>
      <c r="N32" s="3"/>
      <c r="O32" s="3"/>
      <c r="P32" s="3"/>
      <c r="Q32" s="3"/>
      <c r="R32" s="3"/>
      <c r="S32" s="3"/>
      <c r="T32" s="3"/>
      <c r="U32" s="3"/>
      <c r="V32" s="3"/>
      <c r="W32" s="26">
        <f t="shared" si="1"/>
        <v>0</v>
      </c>
      <c r="Y32"/>
    </row>
    <row r="33" spans="1:25" ht="15">
      <c r="A33" s="21">
        <v>222</v>
      </c>
      <c r="B33" s="44">
        <v>30</v>
      </c>
      <c r="C33" s="49">
        <v>9</v>
      </c>
      <c r="D33" s="6" t="str">
        <f>VLOOKUP(A33,'08.kolo prezentácia'!$A$2:$G$129,2,FALSE)</f>
        <v>Stanislav</v>
      </c>
      <c r="E33" s="6" t="str">
        <f>VLOOKUP(A33,'08.kolo prezentácia'!$A$2:$G$129,3,FALSE)</f>
        <v>Hrabovsky</v>
      </c>
      <c r="F33" s="6" t="str">
        <f>CONCATENATE('08.kolo výsledky '!$D33," ",'08.kolo výsledky '!$E33)</f>
        <v>Stanislav Hrabovsky</v>
      </c>
      <c r="G33" s="6" t="str">
        <f>VLOOKUP(A33,'08.kolo prezentácia'!$A$2:$G$130,4,FALSE)</f>
        <v>Opatova</v>
      </c>
      <c r="H33" s="30">
        <f>VLOOKUP(A33,'08.kolo prezentácia'!$A$2:$G$130,5,FALSE)</f>
        <v>1977</v>
      </c>
      <c r="I33" s="31" t="str">
        <f>VLOOKUP(A33,'08.kolo prezentácia'!$A$2:$G$130,7,FALSE)</f>
        <v>Muži B</v>
      </c>
      <c r="J33" s="32" t="str">
        <f>VLOOKUP('08.kolo výsledky '!$A33,'08.kolo stopky'!A:C,3,FALSE)</f>
        <v>00:45:18,43</v>
      </c>
      <c r="K33" s="32">
        <f t="shared" si="0"/>
        <v>0.003383151632815611</v>
      </c>
      <c r="L33" s="32">
        <f t="shared" si="2"/>
        <v>0.007564583333333336</v>
      </c>
      <c r="M33" s="21"/>
      <c r="N33" s="3"/>
      <c r="O33" s="3"/>
      <c r="P33" s="3"/>
      <c r="Q33" s="3"/>
      <c r="R33" s="3"/>
      <c r="S33" s="3"/>
      <c r="T33" s="3"/>
      <c r="U33" s="3"/>
      <c r="V33" s="3"/>
      <c r="W33" s="26">
        <f t="shared" si="1"/>
        <v>0</v>
      </c>
      <c r="Y33"/>
    </row>
    <row r="34" spans="1:25" ht="15">
      <c r="A34" s="21">
        <v>214</v>
      </c>
      <c r="B34" s="44">
        <v>31</v>
      </c>
      <c r="C34" s="62">
        <v>1</v>
      </c>
      <c r="D34" s="5" t="str">
        <f>VLOOKUP(A34,'08.kolo prezentácia'!$A$2:$G$129,2,FALSE)</f>
        <v>Lucia</v>
      </c>
      <c r="E34" s="5" t="str">
        <f>VLOOKUP(A34,'08.kolo prezentácia'!$A$2:$G$129,3,FALSE)</f>
        <v>Mituchová</v>
      </c>
      <c r="F34" s="6" t="str">
        <f>CONCATENATE('08.kolo výsledky '!$D34," ",'08.kolo výsledky '!$E34)</f>
        <v>Lucia Mituchová</v>
      </c>
      <c r="G34" s="6" t="str">
        <f>VLOOKUP(A34,'08.kolo prezentácia'!$A$2:$G$130,4,FALSE)</f>
        <v>Opatova</v>
      </c>
      <c r="H34" s="30">
        <f>VLOOKUP(A34,'08.kolo prezentácia'!$A$2:$G$130,5,FALSE)</f>
        <v>1981</v>
      </c>
      <c r="I34" s="31" t="str">
        <f>VLOOKUP(A34,'08.kolo prezentácia'!$A$2:$G$130,7,FALSE)</f>
        <v>Ženy A</v>
      </c>
      <c r="J34" s="32" t="str">
        <f>VLOOKUP('08.kolo výsledky '!$A34,'08.kolo stopky'!A:C,3,FALSE)</f>
        <v>00:45:23,08</v>
      </c>
      <c r="K34" s="32">
        <f t="shared" si="0"/>
        <v>0.0033889386698526484</v>
      </c>
      <c r="L34" s="32">
        <f t="shared" si="2"/>
        <v>0.0076184027777777795</v>
      </c>
      <c r="M34" s="21"/>
      <c r="N34" s="3"/>
      <c r="O34" s="3"/>
      <c r="P34" s="3"/>
      <c r="Q34" s="3"/>
      <c r="R34" s="3"/>
      <c r="S34" s="3"/>
      <c r="T34" s="3"/>
      <c r="U34" s="3"/>
      <c r="V34" s="3"/>
      <c r="W34" s="26">
        <f t="shared" si="1"/>
        <v>0</v>
      </c>
      <c r="Y34"/>
    </row>
    <row r="35" spans="1:25" ht="15">
      <c r="A35" s="21">
        <v>188</v>
      </c>
      <c r="B35" s="44">
        <v>32</v>
      </c>
      <c r="C35" s="49">
        <v>7</v>
      </c>
      <c r="D35" s="5" t="str">
        <f>VLOOKUP(A35,'08.kolo prezentácia'!$A$2:$G$129,2,FALSE)</f>
        <v>Vladimír</v>
      </c>
      <c r="E35" s="5" t="str">
        <f>VLOOKUP(A35,'08.kolo prezentácia'!$A$2:$G$129,3,FALSE)</f>
        <v>Čupalka</v>
      </c>
      <c r="F35" s="6" t="str">
        <f>CONCATENATE('08.kolo výsledky '!$D35," ",'08.kolo výsledky '!$E35)</f>
        <v>Vladimír Čupalka</v>
      </c>
      <c r="G35" s="6" t="str">
        <f>VLOOKUP(A35,'08.kolo prezentácia'!$A$2:$G$130,4,FALSE)</f>
        <v>Trenčín</v>
      </c>
      <c r="H35" s="30">
        <f>VLOOKUP(A35,'08.kolo prezentácia'!$A$2:$G$130,5,FALSE)</f>
        <v>1974</v>
      </c>
      <c r="I35" s="31" t="str">
        <f>VLOOKUP(A35,'08.kolo prezentácia'!$A$2:$G$130,7,FALSE)</f>
        <v>Muži C</v>
      </c>
      <c r="J35" s="32" t="str">
        <f>VLOOKUP('08.kolo výsledky '!$A35,'08.kolo stopky'!A:C,3,FALSE)</f>
        <v>00:45:29,24</v>
      </c>
      <c r="K35" s="32">
        <f t="shared" si="0"/>
        <v>0.003396604938271605</v>
      </c>
      <c r="L35" s="32">
        <f t="shared" si="2"/>
        <v>0.007689699074074078</v>
      </c>
      <c r="M35" s="21"/>
      <c r="N35" s="3"/>
      <c r="O35" s="3"/>
      <c r="P35" s="3"/>
      <c r="Q35" s="3"/>
      <c r="R35" s="3"/>
      <c r="S35" s="3"/>
      <c r="T35" s="3"/>
      <c r="U35" s="3"/>
      <c r="V35" s="3"/>
      <c r="W35" s="26">
        <f t="shared" si="1"/>
        <v>0</v>
      </c>
      <c r="Y35"/>
    </row>
    <row r="36" spans="1:25" ht="15">
      <c r="A36" s="21">
        <v>213</v>
      </c>
      <c r="B36" s="44">
        <v>33</v>
      </c>
      <c r="C36" s="49">
        <v>10</v>
      </c>
      <c r="D36" s="5" t="str">
        <f>VLOOKUP(A36,'08.kolo prezentácia'!$A$2:$G$129,2,FALSE)</f>
        <v>Marek</v>
      </c>
      <c r="E36" s="5" t="str">
        <f>VLOOKUP(A36,'08.kolo prezentácia'!$A$2:$G$129,3,FALSE)</f>
        <v>Baráth</v>
      </c>
      <c r="F36" s="6" t="str">
        <f>CONCATENATE('08.kolo výsledky '!$D36," ",'08.kolo výsledky '!$E36)</f>
        <v>Marek Baráth</v>
      </c>
      <c r="G36" s="6" t="str">
        <f>VLOOKUP(A36,'08.kolo prezentácia'!$A$2:$G$130,4,FALSE)</f>
        <v>OcÚ Tajná</v>
      </c>
      <c r="H36" s="30">
        <f>VLOOKUP(A36,'08.kolo prezentácia'!$A$2:$G$130,5,FALSE)</f>
        <v>1977</v>
      </c>
      <c r="I36" s="31" t="str">
        <f>VLOOKUP(A36,'08.kolo prezentácia'!$A$2:$G$130,7,FALSE)</f>
        <v>Muži B</v>
      </c>
      <c r="J36" s="32" t="str">
        <f>VLOOKUP('08.kolo výsledky '!$A36,'08.kolo stopky'!A:C,3,FALSE)</f>
        <v>00:45:41,19</v>
      </c>
      <c r="K36" s="32">
        <f aca="true" t="shared" si="3" ref="K36:K55">J36/$X$3</f>
        <v>0.003411477001194743</v>
      </c>
      <c r="L36" s="32">
        <f t="shared" si="2"/>
        <v>0.00782800925925926</v>
      </c>
      <c r="M36" s="21"/>
      <c r="N36" s="3"/>
      <c r="O36" s="3"/>
      <c r="P36" s="3"/>
      <c r="Q36" s="3"/>
      <c r="R36" s="3"/>
      <c r="S36" s="3"/>
      <c r="T36" s="3"/>
      <c r="U36" s="3"/>
      <c r="V36" s="3"/>
      <c r="W36" s="26">
        <f aca="true" t="shared" si="4" ref="W36:W53">SUM(M36:V36)</f>
        <v>0</v>
      </c>
      <c r="Y36"/>
    </row>
    <row r="37" spans="1:25" ht="15">
      <c r="A37" s="21">
        <v>170</v>
      </c>
      <c r="B37" s="44">
        <v>34</v>
      </c>
      <c r="C37" s="49">
        <v>6</v>
      </c>
      <c r="D37" s="5" t="str">
        <f>VLOOKUP(A37,'08.kolo prezentácia'!$A$2:$G$129,2,FALSE)</f>
        <v>marian</v>
      </c>
      <c r="E37" s="5" t="str">
        <f>VLOOKUP(A37,'08.kolo prezentácia'!$A$2:$G$129,3,FALSE)</f>
        <v>adamkovic</v>
      </c>
      <c r="F37" s="6" t="str">
        <f>CONCATENATE('08.kolo výsledky '!$D37," ",'08.kolo výsledky '!$E37)</f>
        <v>marian adamkovic</v>
      </c>
      <c r="G37" s="6" t="str">
        <f>VLOOKUP(A37,'08.kolo prezentácia'!$A$2:$G$130,4,FALSE)</f>
        <v>banovski behuni</v>
      </c>
      <c r="H37" s="30">
        <f>VLOOKUP(A37,'08.kolo prezentácia'!$A$2:$G$130,5,FALSE)</f>
        <v>1964</v>
      </c>
      <c r="I37" s="31" t="str">
        <f>VLOOKUP(A37,'08.kolo prezentácia'!$A$2:$G$130,7,FALSE)</f>
        <v>Muži D</v>
      </c>
      <c r="J37" s="32" t="str">
        <f>VLOOKUP('08.kolo výsledky '!$A37,'08.kolo stopky'!A:C,3,FALSE)</f>
        <v>00:45:47,18</v>
      </c>
      <c r="K37" s="32">
        <f t="shared" si="3"/>
        <v>0.0034189317005177216</v>
      </c>
      <c r="L37" s="32">
        <f t="shared" si="2"/>
        <v>0.00789733796296296</v>
      </c>
      <c r="M37" s="21"/>
      <c r="N37" s="3"/>
      <c r="O37" s="3"/>
      <c r="P37" s="3"/>
      <c r="Q37" s="3"/>
      <c r="R37" s="3"/>
      <c r="S37" s="3"/>
      <c r="T37" s="3"/>
      <c r="U37" s="3"/>
      <c r="V37" s="3"/>
      <c r="W37" s="26">
        <f t="shared" si="4"/>
        <v>0</v>
      </c>
      <c r="X37" s="2"/>
      <c r="Y37"/>
    </row>
    <row r="38" spans="1:25" ht="15">
      <c r="A38" s="21">
        <v>231</v>
      </c>
      <c r="B38" s="44">
        <v>35</v>
      </c>
      <c r="C38" s="49">
        <v>11</v>
      </c>
      <c r="D38" s="5" t="str">
        <f>VLOOKUP(A38,'08.kolo prezentácia'!$A$2:$G$129,2,FALSE)</f>
        <v>Jaroslav</v>
      </c>
      <c r="E38" s="5" t="str">
        <f>VLOOKUP(A38,'08.kolo prezentácia'!$A$2:$G$129,3,FALSE)</f>
        <v>Struhár</v>
      </c>
      <c r="F38" s="6" t="str">
        <f>CONCATENATE('08.kolo výsledky '!$D38," ",'08.kolo výsledky '!$E38)</f>
        <v>Jaroslav Struhár</v>
      </c>
      <c r="G38" s="6" t="str">
        <f>VLOOKUP(A38,'08.kolo prezentácia'!$A$2:$G$130,4,FALSE)</f>
        <v>Trenčín</v>
      </c>
      <c r="H38" s="30">
        <f>VLOOKUP(A38,'08.kolo prezentácia'!$A$2:$G$130,5,FALSE)</f>
        <v>1983</v>
      </c>
      <c r="I38" s="31" t="str">
        <f>VLOOKUP(A38,'08.kolo prezentácia'!$A$2:$G$130,7,FALSE)</f>
        <v>Muži B</v>
      </c>
      <c r="J38" s="32" t="str">
        <f>VLOOKUP('08.kolo výsledky '!$A38,'08.kolo stopky'!A:C,3,FALSE)</f>
        <v>00:46:13,02</v>
      </c>
      <c r="K38" s="32">
        <f t="shared" si="3"/>
        <v>0.0034510902031063316</v>
      </c>
      <c r="L38" s="32">
        <f t="shared" si="2"/>
        <v>0.008196412037037037</v>
      </c>
      <c r="M38" s="21"/>
      <c r="N38" s="3"/>
      <c r="O38" s="3"/>
      <c r="P38" s="3"/>
      <c r="Q38" s="3"/>
      <c r="R38" s="3"/>
      <c r="S38" s="3"/>
      <c r="T38" s="3"/>
      <c r="U38" s="3"/>
      <c r="V38" s="3"/>
      <c r="W38" s="26">
        <f t="shared" si="4"/>
        <v>0</v>
      </c>
      <c r="X38" s="2"/>
      <c r="Y38"/>
    </row>
    <row r="39" spans="1:25" ht="15">
      <c r="A39" s="21">
        <v>201</v>
      </c>
      <c r="B39" s="44">
        <v>36</v>
      </c>
      <c r="C39" s="44">
        <v>7</v>
      </c>
      <c r="D39" s="5" t="str">
        <f>VLOOKUP(A39,'08.kolo prezentácia'!$A$2:$G$129,2,FALSE)</f>
        <v>Ladislav</v>
      </c>
      <c r="E39" s="5" t="str">
        <f>VLOOKUP(A39,'08.kolo prezentácia'!$A$2:$G$129,3,FALSE)</f>
        <v>Miščík</v>
      </c>
      <c r="F39" s="6" t="str">
        <f>CONCATENATE('08.kolo výsledky '!$D39," ",'08.kolo výsledky '!$E39)</f>
        <v>Ladislav Miščík</v>
      </c>
      <c r="G39" s="6" t="str">
        <f>VLOOKUP(A39,'08.kolo prezentácia'!$A$2:$G$130,4,FALSE)</f>
        <v>TNTulene</v>
      </c>
      <c r="H39" s="30">
        <f>VLOOKUP(A39,'08.kolo prezentácia'!$A$2:$G$130,5,FALSE)</f>
        <v>1965</v>
      </c>
      <c r="I39" s="31" t="str">
        <f>VLOOKUP(A39,'08.kolo prezentácia'!$A$2:$G$130,7,FALSE)</f>
        <v>Muži D</v>
      </c>
      <c r="J39" s="32" t="str">
        <f>VLOOKUP('08.kolo výsledky '!$A39,'08.kolo stopky'!A:C,3,FALSE)</f>
        <v>00:46:34,60</v>
      </c>
      <c r="K39" s="32">
        <f t="shared" si="3"/>
        <v>0.0034779470330545603</v>
      </c>
      <c r="L39" s="32">
        <f t="shared" si="2"/>
        <v>0.008446180555555561</v>
      </c>
      <c r="M39" s="21"/>
      <c r="N39" s="3"/>
      <c r="O39" s="3"/>
      <c r="P39" s="3"/>
      <c r="Q39" s="3"/>
      <c r="R39" s="3"/>
      <c r="S39" s="3"/>
      <c r="T39" s="3"/>
      <c r="U39" s="3"/>
      <c r="V39" s="3"/>
      <c r="W39" s="26">
        <f t="shared" si="4"/>
        <v>0</v>
      </c>
      <c r="Y39"/>
    </row>
    <row r="40" spans="1:25" ht="15">
      <c r="A40" s="21">
        <v>205</v>
      </c>
      <c r="B40" s="44">
        <v>37</v>
      </c>
      <c r="C40" s="49">
        <v>12</v>
      </c>
      <c r="D40" s="5" t="str">
        <f>VLOOKUP(A40,'08.kolo prezentácia'!$A$2:$G$129,2,FALSE)</f>
        <v>Pavol</v>
      </c>
      <c r="E40" s="5" t="str">
        <f>VLOOKUP(A40,'08.kolo prezentácia'!$A$2:$G$129,3,FALSE)</f>
        <v>Straka</v>
      </c>
      <c r="F40" s="6" t="str">
        <f>CONCATENATE('08.kolo výsledky '!$D40," ",'08.kolo výsledky '!$E40)</f>
        <v>Pavol Straka</v>
      </c>
      <c r="G40" s="6" t="str">
        <f>VLOOKUP(A40,'08.kolo prezentácia'!$A$2:$G$130,4,FALSE)</f>
        <v>Ivanovce</v>
      </c>
      <c r="H40" s="30">
        <f>VLOOKUP(A40,'08.kolo prezentácia'!$A$2:$G$130,5,FALSE)</f>
        <v>1982</v>
      </c>
      <c r="I40" s="31" t="str">
        <f>VLOOKUP(A40,'08.kolo prezentácia'!$A$2:$G$130,7,FALSE)</f>
        <v>Muži B</v>
      </c>
      <c r="J40" s="32" t="str">
        <f>VLOOKUP('08.kolo výsledky '!$A40,'08.kolo stopky'!A:C,3,FALSE)</f>
        <v>00:46:38,54</v>
      </c>
      <c r="K40" s="32">
        <f t="shared" si="3"/>
        <v>0.003482850457984866</v>
      </c>
      <c r="L40" s="32">
        <f t="shared" si="2"/>
        <v>0.008491782407407406</v>
      </c>
      <c r="M40" s="21"/>
      <c r="N40" s="3"/>
      <c r="O40" s="3"/>
      <c r="P40" s="3"/>
      <c r="Q40" s="3"/>
      <c r="R40" s="3"/>
      <c r="S40" s="3"/>
      <c r="T40" s="3"/>
      <c r="U40" s="3"/>
      <c r="V40" s="3"/>
      <c r="W40" s="26">
        <f t="shared" si="4"/>
        <v>0</v>
      </c>
      <c r="Y40"/>
    </row>
    <row r="41" spans="1:25" ht="15">
      <c r="A41" s="21">
        <v>192</v>
      </c>
      <c r="B41" s="44">
        <v>38</v>
      </c>
      <c r="C41" s="49">
        <v>8</v>
      </c>
      <c r="D41" s="5" t="str">
        <f>VLOOKUP(A41,'08.kolo prezentácia'!$A$2:$G$129,2,FALSE)</f>
        <v>Miloš</v>
      </c>
      <c r="E41" s="5" t="str">
        <f>VLOOKUP(A41,'08.kolo prezentácia'!$A$2:$G$129,3,FALSE)</f>
        <v>Humera</v>
      </c>
      <c r="F41" s="6" t="str">
        <f>CONCATENATE('08.kolo výsledky '!$D41," ",'08.kolo výsledky '!$E41)</f>
        <v>Miloš Humera</v>
      </c>
      <c r="G41" s="6" t="str">
        <f>VLOOKUP(A41,'08.kolo prezentácia'!$A$2:$G$130,4,FALSE)</f>
        <v>Trenčín</v>
      </c>
      <c r="H41" s="30">
        <f>VLOOKUP(A41,'08.kolo prezentácia'!$A$2:$G$130,5,FALSE)</f>
        <v>1970</v>
      </c>
      <c r="I41" s="31" t="str">
        <f>VLOOKUP(A41,'08.kolo prezentácia'!$A$2:$G$130,7,FALSE)</f>
        <v>Muži C</v>
      </c>
      <c r="J41" s="32" t="str">
        <f>VLOOKUP('08.kolo výsledky '!$A41,'08.kolo stopky'!A:C,3,FALSE)</f>
        <v>00:47:20,84</v>
      </c>
      <c r="K41" s="32">
        <f t="shared" si="3"/>
        <v>0.0035354938271604935</v>
      </c>
      <c r="L41" s="32">
        <f t="shared" si="2"/>
        <v>0.008981365740740741</v>
      </c>
      <c r="M41" s="21"/>
      <c r="N41" s="3"/>
      <c r="O41" s="3"/>
      <c r="P41" s="3"/>
      <c r="Q41" s="3"/>
      <c r="R41" s="3"/>
      <c r="S41" s="3"/>
      <c r="T41" s="3"/>
      <c r="U41" s="3"/>
      <c r="V41" s="3"/>
      <c r="W41" s="26">
        <f t="shared" si="4"/>
        <v>0</v>
      </c>
      <c r="Y41"/>
    </row>
    <row r="42" spans="1:25" ht="15">
      <c r="A42" s="21">
        <v>221</v>
      </c>
      <c r="B42" s="44">
        <v>39</v>
      </c>
      <c r="C42" s="49">
        <v>8</v>
      </c>
      <c r="D42" s="5" t="str">
        <f>VLOOKUP(A42,'08.kolo prezentácia'!$A$2:$G$129,2,FALSE)</f>
        <v>ján</v>
      </c>
      <c r="E42" s="5" t="str">
        <f>VLOOKUP(A42,'08.kolo prezentácia'!$A$2:$G$129,3,FALSE)</f>
        <v>polák</v>
      </c>
      <c r="F42" s="6" t="str">
        <f>CONCATENATE('08.kolo výsledky '!$D42," ",'08.kolo výsledky '!$E42)</f>
        <v>ján polák</v>
      </c>
      <c r="G42" s="6" t="str">
        <f>VLOOKUP(A42,'08.kolo prezentácia'!$A$2:$G$130,4,FALSE)</f>
        <v>Nová Dubnica</v>
      </c>
      <c r="H42" s="30">
        <f>VLOOKUP(A42,'08.kolo prezentácia'!$A$2:$G$130,5,FALSE)</f>
        <v>1964</v>
      </c>
      <c r="I42" s="31" t="str">
        <f>VLOOKUP(A42,'08.kolo prezentácia'!$A$2:$G$130,7,FALSE)</f>
        <v>Muži D</v>
      </c>
      <c r="J42" s="32" t="str">
        <f>VLOOKUP('08.kolo výsledky '!$A42,'08.kolo stopky'!A:C,3,FALSE)</f>
        <v>00:47:35,15</v>
      </c>
      <c r="K42" s="32">
        <f t="shared" si="3"/>
        <v>0.00355330296694544</v>
      </c>
      <c r="L42" s="32">
        <f t="shared" si="2"/>
        <v>0.009146990740740744</v>
      </c>
      <c r="M42" s="21"/>
      <c r="N42" s="3"/>
      <c r="O42" s="3"/>
      <c r="P42" s="3"/>
      <c r="Q42" s="3"/>
      <c r="R42" s="3"/>
      <c r="S42" s="3"/>
      <c r="T42" s="3"/>
      <c r="U42" s="3"/>
      <c r="V42" s="3"/>
      <c r="W42" s="26">
        <f t="shared" si="4"/>
        <v>0</v>
      </c>
      <c r="Y42"/>
    </row>
    <row r="43" spans="1:25" ht="15">
      <c r="A43" s="21">
        <v>228</v>
      </c>
      <c r="B43" s="44">
        <v>40</v>
      </c>
      <c r="C43" s="49">
        <v>13</v>
      </c>
      <c r="D43" s="5" t="str">
        <f>VLOOKUP(A43,'08.kolo prezentácia'!$A$2:$G$129,2,FALSE)</f>
        <v>Rastislav</v>
      </c>
      <c r="E43" s="5" t="str">
        <f>VLOOKUP(A43,'08.kolo prezentácia'!$A$2:$G$129,3,FALSE)</f>
        <v>Dudáš</v>
      </c>
      <c r="F43" s="6" t="str">
        <f>CONCATENATE('08.kolo výsledky '!$D43," ",'08.kolo výsledky '!$E43)</f>
        <v>Rastislav Dudáš</v>
      </c>
      <c r="G43" s="6" t="str">
        <f>VLOOKUP(A43,'08.kolo prezentácia'!$A$2:$G$130,4,FALSE)</f>
        <v>Nová Dubnica</v>
      </c>
      <c r="H43" s="30">
        <f>VLOOKUP(A43,'08.kolo prezentácia'!$A$2:$G$130,5,FALSE)</f>
        <v>1978</v>
      </c>
      <c r="I43" s="31" t="str">
        <f>VLOOKUP(A43,'08.kolo prezentácia'!$A$2:$G$130,7,FALSE)</f>
        <v>Muži B</v>
      </c>
      <c r="J43" s="32" t="str">
        <f>VLOOKUP('08.kolo výsledky '!$A43,'08.kolo stopky'!A:C,3,FALSE)</f>
        <v>00:48:09,53</v>
      </c>
      <c r="K43" s="32">
        <f t="shared" si="3"/>
        <v>0.003596089705296694</v>
      </c>
      <c r="L43" s="32">
        <f t="shared" si="2"/>
        <v>0.009544907407407408</v>
      </c>
      <c r="M43" s="21"/>
      <c r="N43" s="3"/>
      <c r="O43" s="3"/>
      <c r="P43" s="3"/>
      <c r="Q43" s="3"/>
      <c r="R43" s="3"/>
      <c r="S43" s="3"/>
      <c r="T43" s="3"/>
      <c r="U43" s="3"/>
      <c r="V43" s="3"/>
      <c r="W43" s="26">
        <f t="shared" si="4"/>
        <v>0</v>
      </c>
      <c r="Y43"/>
    </row>
    <row r="44" spans="1:25" ht="15">
      <c r="A44" s="21">
        <v>207</v>
      </c>
      <c r="B44" s="44">
        <v>41</v>
      </c>
      <c r="C44" s="44">
        <v>9</v>
      </c>
      <c r="D44" s="6" t="str">
        <f>VLOOKUP(A44,'08.kolo prezentácia'!$A$2:$G$129,2,FALSE)</f>
        <v>Ferdinand</v>
      </c>
      <c r="E44" s="6" t="str">
        <f>VLOOKUP(A44,'08.kolo prezentácia'!$A$2:$G$129,3,FALSE)</f>
        <v>Daňo</v>
      </c>
      <c r="F44" s="6" t="str">
        <f>CONCATENATE('08.kolo výsledky '!$D44," ",'08.kolo výsledky '!$E44)</f>
        <v>Ferdinand Daňo</v>
      </c>
      <c r="G44" s="6" t="str">
        <f>VLOOKUP(A44,'08.kolo prezentácia'!$A$2:$G$130,4,FALSE)</f>
        <v>Sedmerovec</v>
      </c>
      <c r="H44" s="30">
        <f>VLOOKUP(A44,'08.kolo prezentácia'!$A$2:$G$130,5,FALSE)</f>
        <v>1963</v>
      </c>
      <c r="I44" s="31" t="str">
        <f>VLOOKUP(A44,'08.kolo prezentácia'!$A$2:$G$130,7,FALSE)</f>
        <v>Muži D</v>
      </c>
      <c r="J44" s="32" t="str">
        <f>VLOOKUP('08.kolo výsledky '!$A44,'08.kolo stopky'!A:C,3,FALSE)</f>
        <v>00:48:15,03</v>
      </c>
      <c r="K44" s="32">
        <f t="shared" si="3"/>
        <v>0.0036029345878136197</v>
      </c>
      <c r="L44" s="32">
        <f>J44-$Y$3</f>
        <v>0.009608564814814816</v>
      </c>
      <c r="M44" s="21"/>
      <c r="N44" s="3"/>
      <c r="O44" s="3"/>
      <c r="P44" s="3"/>
      <c r="Q44" s="3"/>
      <c r="R44" s="3"/>
      <c r="S44" s="3"/>
      <c r="T44" s="3"/>
      <c r="U44" s="3"/>
      <c r="V44" s="3"/>
      <c r="W44" s="26">
        <f t="shared" si="4"/>
        <v>0</v>
      </c>
      <c r="Y44"/>
    </row>
    <row r="45" spans="1:25" ht="15">
      <c r="A45" s="21">
        <v>172</v>
      </c>
      <c r="B45" s="44">
        <v>42</v>
      </c>
      <c r="C45" s="49">
        <v>4</v>
      </c>
      <c r="D45" s="5" t="str">
        <f>VLOOKUP(A45,'08.kolo prezentácia'!$A$2:$G$129,2,FALSE)</f>
        <v>Michaela</v>
      </c>
      <c r="E45" s="5" t="str">
        <f>VLOOKUP(A45,'08.kolo prezentácia'!$A$2:$G$129,3,FALSE)</f>
        <v>Žilková</v>
      </c>
      <c r="F45" s="6" t="str">
        <f>CONCATENATE('08.kolo výsledky '!$D45," ",'08.kolo výsledky '!$E45)</f>
        <v>Michaela Žilková</v>
      </c>
      <c r="G45" s="6" t="str">
        <f>VLOOKUP(A45,'08.kolo prezentácia'!$A$2:$G$130,4,FALSE)</f>
        <v>Dubnica nad Váhom</v>
      </c>
      <c r="H45" s="30">
        <f>VLOOKUP(A45,'08.kolo prezentácia'!$A$2:$G$130,5,FALSE)</f>
        <v>1972</v>
      </c>
      <c r="I45" s="31" t="str">
        <f>VLOOKUP(A45,'08.kolo prezentácia'!$A$2:$G$130,7,FALSE)</f>
        <v>Ženy B</v>
      </c>
      <c r="J45" s="32" t="str">
        <f>VLOOKUP('08.kolo výsledky '!$A45,'08.kolo stopky'!A:C,3,FALSE)</f>
        <v>00:48:16,09</v>
      </c>
      <c r="K45" s="32">
        <f t="shared" si="3"/>
        <v>0.003604253783353245</v>
      </c>
      <c r="L45" s="32">
        <f t="shared" si="2"/>
        <v>0.009620833333333332</v>
      </c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3">
        <f t="shared" si="4"/>
        <v>0</v>
      </c>
      <c r="Y45"/>
    </row>
    <row r="46" spans="1:25" ht="15">
      <c r="A46" s="21">
        <v>168</v>
      </c>
      <c r="B46" s="44">
        <v>43</v>
      </c>
      <c r="C46" s="44">
        <v>10</v>
      </c>
      <c r="D46" s="6" t="str">
        <f>VLOOKUP(A46,'08.kolo prezentácia'!$A$2:$G$129,2,FALSE)</f>
        <v>miroslav</v>
      </c>
      <c r="E46" s="6" t="str">
        <f>VLOOKUP(A46,'08.kolo prezentácia'!$A$2:$G$129,3,FALSE)</f>
        <v>ilavsky st</v>
      </c>
      <c r="F46" s="6" t="str">
        <f>CONCATENATE('08.kolo výsledky '!$D46," ",'08.kolo výsledky '!$E46)</f>
        <v>miroslav ilavsky st</v>
      </c>
      <c r="G46" s="6" t="str">
        <f>VLOOKUP(A46,'08.kolo prezentácia'!$A$2:$G$130,4,FALSE)</f>
        <v>dubnica n/v</v>
      </c>
      <c r="H46" s="30">
        <f>VLOOKUP(A46,'08.kolo prezentácia'!$A$2:$G$130,5,FALSE)</f>
        <v>1963</v>
      </c>
      <c r="I46" s="31" t="str">
        <f>VLOOKUP(A46,'08.kolo prezentácia'!$A$2:$G$130,7,FALSE)</f>
        <v>Muži D</v>
      </c>
      <c r="J46" s="32" t="str">
        <f>VLOOKUP('08.kolo výsledky '!$A46,'08.kolo stopky'!A:C,3,FALSE)</f>
        <v>00:48:27,54</v>
      </c>
      <c r="K46" s="32">
        <f t="shared" si="3"/>
        <v>0.003618503584229391</v>
      </c>
      <c r="L46" s="32">
        <f t="shared" si="2"/>
        <v>0.009753356481481488</v>
      </c>
      <c r="M46" s="29"/>
      <c r="N46" s="30"/>
      <c r="O46" s="30"/>
      <c r="P46" s="30"/>
      <c r="Q46" s="30"/>
      <c r="R46" s="30"/>
      <c r="S46" s="30"/>
      <c r="T46" s="30"/>
      <c r="U46" s="30"/>
      <c r="V46" s="30"/>
      <c r="W46" s="33">
        <f t="shared" si="4"/>
        <v>0</v>
      </c>
      <c r="Y46"/>
    </row>
    <row r="47" spans="1:25" ht="15">
      <c r="A47" s="21">
        <v>176</v>
      </c>
      <c r="B47" s="44">
        <v>44</v>
      </c>
      <c r="C47" s="44">
        <v>5</v>
      </c>
      <c r="D47" s="6" t="str">
        <f>VLOOKUP(A47,'08.kolo prezentácia'!$A$2:$G$129,2,FALSE)</f>
        <v>Michaela</v>
      </c>
      <c r="E47" s="6" t="str">
        <f>VLOOKUP(A47,'08.kolo prezentácia'!$A$2:$G$129,3,FALSE)</f>
        <v>Orechovská</v>
      </c>
      <c r="F47" s="6" t="str">
        <f>CONCATENATE('08.kolo výsledky '!$D47," ",'08.kolo výsledky '!$E47)</f>
        <v>Michaela Orechovská</v>
      </c>
      <c r="G47" s="6" t="str">
        <f>VLOOKUP(A47,'08.kolo prezentácia'!$A$2:$G$130,4,FALSE)</f>
        <v>Ďurikam team Trenčín</v>
      </c>
      <c r="H47" s="30">
        <f>VLOOKUP(A47,'08.kolo prezentácia'!$A$2:$G$130,5,FALSE)</f>
        <v>1980</v>
      </c>
      <c r="I47" s="31" t="str">
        <f>VLOOKUP(A47,'08.kolo prezentácia'!$A$2:$G$130,7,FALSE)</f>
        <v>Ženy B</v>
      </c>
      <c r="J47" s="32" t="str">
        <f>VLOOKUP('08.kolo výsledky '!$A47,'08.kolo stopky'!A:C,3,FALSE)</f>
        <v>00:48:30,17</v>
      </c>
      <c r="K47" s="32">
        <f t="shared" si="3"/>
        <v>0.0036217766825965745</v>
      </c>
      <c r="L47" s="32">
        <f t="shared" si="2"/>
        <v>0.009783796296296294</v>
      </c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3">
        <f t="shared" si="4"/>
        <v>0</v>
      </c>
      <c r="Y47"/>
    </row>
    <row r="48" spans="1:25" ht="15">
      <c r="A48" s="21">
        <v>196</v>
      </c>
      <c r="B48" s="44">
        <v>45</v>
      </c>
      <c r="C48" s="49">
        <v>11</v>
      </c>
      <c r="D48" s="5" t="str">
        <f>VLOOKUP(A48,'08.kolo prezentácia'!$A$2:$G$129,2,FALSE)</f>
        <v>Pavol</v>
      </c>
      <c r="E48" s="5" t="str">
        <f>VLOOKUP(A48,'08.kolo prezentácia'!$A$2:$G$129,3,FALSE)</f>
        <v>Balaščák</v>
      </c>
      <c r="F48" s="5" t="str">
        <f>CONCATENATE('08.kolo výsledky '!$D48," ",'08.kolo výsledky '!$E48)</f>
        <v>Pavol Balaščák</v>
      </c>
      <c r="G48" s="5" t="str">
        <f>VLOOKUP(A48,'08.kolo prezentácia'!$A$2:$G$130,4,FALSE)</f>
        <v>Trenčín</v>
      </c>
      <c r="H48" s="3">
        <f>VLOOKUP(A48,'08.kolo prezentácia'!$A$2:$G$130,5,FALSE)</f>
        <v>1964</v>
      </c>
      <c r="I48" s="64" t="str">
        <f>VLOOKUP(A48,'08.kolo prezentácia'!$A$2:$G$130,7,FALSE)</f>
        <v>Muži D</v>
      </c>
      <c r="J48" s="65" t="str">
        <f>VLOOKUP('08.kolo výsledky '!$A48,'08.kolo stopky'!A:C,3,FALSE)</f>
        <v>00:48:58,47</v>
      </c>
      <c r="K48" s="65">
        <f t="shared" si="3"/>
        <v>0.0036569967144563916</v>
      </c>
      <c r="L48" s="65">
        <f t="shared" si="2"/>
        <v>0.010111342592592592</v>
      </c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3">
        <f t="shared" si="4"/>
        <v>0</v>
      </c>
      <c r="Y48"/>
    </row>
    <row r="49" spans="1:25" ht="15">
      <c r="A49" s="21">
        <v>208</v>
      </c>
      <c r="B49" s="44">
        <v>46</v>
      </c>
      <c r="C49" s="62">
        <v>2</v>
      </c>
      <c r="D49" s="6" t="str">
        <f>VLOOKUP(A49,'08.kolo prezentácia'!$A$2:$G$129,2,FALSE)</f>
        <v>Ludmila</v>
      </c>
      <c r="E49" s="6" t="str">
        <f>VLOOKUP(A49,'08.kolo prezentácia'!$A$2:$G$129,3,FALSE)</f>
        <v>Daňová</v>
      </c>
      <c r="F49" s="6" t="str">
        <f>CONCATENATE('08.kolo výsledky '!$D49," ",'08.kolo výsledky '!$E49)</f>
        <v>Ludmila Daňová</v>
      </c>
      <c r="G49" s="6" t="str">
        <f>VLOOKUP(A49,'08.kolo prezentácia'!$A$2:$G$130,4,FALSE)</f>
        <v>Sedmerovec</v>
      </c>
      <c r="H49" s="30">
        <f>VLOOKUP(A49,'08.kolo prezentácia'!$A$2:$G$130,5,FALSE)</f>
        <v>1996</v>
      </c>
      <c r="I49" s="31" t="str">
        <f>VLOOKUP(A49,'08.kolo prezentácia'!$A$2:$G$130,7,FALSE)</f>
        <v>Ženy A</v>
      </c>
      <c r="J49" s="32" t="str">
        <f>VLOOKUP('08.kolo výsledky '!$A49,'08.kolo stopky'!A:C,3,FALSE)</f>
        <v>00:49:08,87</v>
      </c>
      <c r="K49" s="32">
        <f t="shared" si="3"/>
        <v>0.0036699397650338506</v>
      </c>
      <c r="L49" s="32">
        <f t="shared" si="2"/>
        <v>0.01023171296296296</v>
      </c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3">
        <f t="shared" si="4"/>
        <v>0</v>
      </c>
      <c r="Y49"/>
    </row>
    <row r="50" spans="1:25" ht="15">
      <c r="A50" s="21">
        <v>223</v>
      </c>
      <c r="B50" s="44">
        <v>47</v>
      </c>
      <c r="C50" s="49">
        <v>6</v>
      </c>
      <c r="D50" s="5" t="str">
        <f>VLOOKUP(A50,'08.kolo prezentácia'!$A$2:$G$129,2,FALSE)</f>
        <v>Matúš</v>
      </c>
      <c r="E50" s="5" t="str">
        <f>VLOOKUP(A50,'08.kolo prezentácia'!$A$2:$G$129,3,FALSE)</f>
        <v>Varačka</v>
      </c>
      <c r="F50" s="6" t="str">
        <f>CONCATENATE('08.kolo výsledky '!$D50," ",'08.kolo výsledky '!$E50)</f>
        <v>Matúš Varačka</v>
      </c>
      <c r="G50" s="6" t="str">
        <f>VLOOKUP(A50,'08.kolo prezentácia'!$A$2:$G$130,4,FALSE)</f>
        <v>Beckov</v>
      </c>
      <c r="H50" s="30">
        <f>VLOOKUP(A50,'08.kolo prezentácia'!$A$2:$G$130,5,FALSE)</f>
        <v>1988</v>
      </c>
      <c r="I50" s="31" t="str">
        <f>VLOOKUP(A50,'08.kolo prezentácia'!$A$2:$G$130,7,FALSE)</f>
        <v>Muži A</v>
      </c>
      <c r="J50" s="32" t="str">
        <f>VLOOKUP('08.kolo výsledky '!$A50,'08.kolo stopky'!A:C,3,FALSE)</f>
        <v>00:49:17,45</v>
      </c>
      <c r="K50" s="32">
        <f t="shared" si="3"/>
        <v>0.003680617781760255</v>
      </c>
      <c r="L50" s="32">
        <f t="shared" si="2"/>
        <v>0.01033101851851852</v>
      </c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3">
        <f t="shared" si="4"/>
        <v>0</v>
      </c>
      <c r="Y50"/>
    </row>
    <row r="51" spans="1:25" ht="15">
      <c r="A51" s="21">
        <v>175</v>
      </c>
      <c r="B51" s="44">
        <v>48</v>
      </c>
      <c r="C51" s="45">
        <v>3</v>
      </c>
      <c r="D51" s="6" t="str">
        <f>VLOOKUP(A51,'08.kolo prezentácia'!$A$2:$G$129,2,FALSE)</f>
        <v>Vladimír</v>
      </c>
      <c r="E51" s="6" t="str">
        <f>VLOOKUP(A51,'08.kolo prezentácia'!$A$2:$G$129,3,FALSE)</f>
        <v>Kovalčík</v>
      </c>
      <c r="F51" s="6" t="str">
        <f>CONCATENATE('08.kolo výsledky '!$D51," ",'08.kolo výsledky '!$E51)</f>
        <v>Vladimír Kovalčík</v>
      </c>
      <c r="G51" s="6" t="str">
        <f>VLOOKUP(A51,'08.kolo prezentácia'!$A$2:$G$130,4,FALSE)</f>
        <v>Trenčín</v>
      </c>
      <c r="H51" s="30">
        <f>VLOOKUP(A51,'08.kolo prezentácia'!$A$2:$G$130,5,FALSE)</f>
        <v>1951</v>
      </c>
      <c r="I51" s="31" t="str">
        <f>VLOOKUP(A51,'08.kolo prezentácia'!$A$2:$G$130,7,FALSE)</f>
        <v>Muži E</v>
      </c>
      <c r="J51" s="32" t="str">
        <f>VLOOKUP('08.kolo výsledky '!$A51,'08.kolo stopky'!A:C,3,FALSE)</f>
        <v>00:49:18,37</v>
      </c>
      <c r="K51" s="32">
        <f t="shared" si="3"/>
        <v>0.003681762743926722</v>
      </c>
      <c r="L51" s="32">
        <f t="shared" si="2"/>
        <v>0.01034166666666667</v>
      </c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3">
        <f t="shared" si="4"/>
        <v>0</v>
      </c>
      <c r="Y51"/>
    </row>
    <row r="52" spans="1:25" ht="15">
      <c r="A52" s="21">
        <v>210</v>
      </c>
      <c r="B52" s="44">
        <v>49</v>
      </c>
      <c r="C52" s="49">
        <v>7</v>
      </c>
      <c r="D52" s="5" t="str">
        <f>VLOOKUP(A52,'08.kolo prezentácia'!$A$2:$G$129,2,FALSE)</f>
        <v>Peter</v>
      </c>
      <c r="E52" s="5" t="str">
        <f>VLOOKUP(A52,'08.kolo prezentácia'!$A$2:$G$129,3,FALSE)</f>
        <v>Jando</v>
      </c>
      <c r="F52" s="6" t="str">
        <f>CONCATENATE('08.kolo výsledky '!$D52," ",'08.kolo výsledky '!$E52)</f>
        <v>Peter Jando</v>
      </c>
      <c r="G52" s="6" t="str">
        <f>VLOOKUP(A52,'08.kolo prezentácia'!$A$2:$G$130,4,FALSE)</f>
        <v>Soblahov</v>
      </c>
      <c r="H52" s="30">
        <f>VLOOKUP(A52,'08.kolo prezentácia'!$A$2:$G$130,5,FALSE)</f>
        <v>1991</v>
      </c>
      <c r="I52" s="31" t="str">
        <f>VLOOKUP(A52,'08.kolo prezentácia'!$A$2:$G$130,7,FALSE)</f>
        <v>Muži A</v>
      </c>
      <c r="J52" s="32" t="str">
        <f>VLOOKUP('08.kolo výsledky '!$A52,'08.kolo stopky'!A:C,3,FALSE)</f>
        <v>00:49:20,20</v>
      </c>
      <c r="K52" s="32">
        <f t="shared" si="3"/>
        <v>0.0036840402230187176</v>
      </c>
      <c r="L52" s="32">
        <f t="shared" si="2"/>
        <v>0.010362847222222225</v>
      </c>
      <c r="M52" s="29"/>
      <c r="N52" s="30"/>
      <c r="O52" s="30"/>
      <c r="P52" s="30"/>
      <c r="Q52" s="30"/>
      <c r="R52" s="30"/>
      <c r="S52" s="30"/>
      <c r="T52" s="30"/>
      <c r="U52" s="30"/>
      <c r="V52" s="30"/>
      <c r="W52" s="33">
        <f t="shared" si="4"/>
        <v>0</v>
      </c>
      <c r="Y52"/>
    </row>
    <row r="53" spans="1:25" ht="15">
      <c r="A53" s="21">
        <v>219</v>
      </c>
      <c r="B53" s="44">
        <v>50</v>
      </c>
      <c r="C53" s="49">
        <v>14</v>
      </c>
      <c r="D53" s="6" t="str">
        <f>VLOOKUP(A53,'08.kolo prezentácia'!$A$2:$G$129,2,FALSE)</f>
        <v>Martin</v>
      </c>
      <c r="E53" s="6" t="str">
        <f>VLOOKUP(A53,'08.kolo prezentácia'!$A$2:$G$129,3,FALSE)</f>
        <v>Lohinský</v>
      </c>
      <c r="F53" s="6" t="str">
        <f>CONCATENATE('08.kolo výsledky '!$D53," ",'08.kolo výsledky '!$E53)</f>
        <v>Martin Lohinský</v>
      </c>
      <c r="G53" s="6" t="str">
        <f>VLOOKUP(A53,'08.kolo prezentácia'!$A$2:$G$130,4,FALSE)</f>
        <v>Trenčín</v>
      </c>
      <c r="H53" s="30">
        <f>VLOOKUP(A53,'08.kolo prezentácia'!$A$2:$G$130,5,FALSE)</f>
        <v>1977</v>
      </c>
      <c r="I53" s="31" t="str">
        <f>VLOOKUP(A53,'08.kolo prezentácia'!$A$2:$G$130,7,FALSE)</f>
        <v>Muži B</v>
      </c>
      <c r="J53" s="32" t="str">
        <f>VLOOKUP('08.kolo výsledky '!$A53,'08.kolo stopky'!A:C,3,FALSE)</f>
        <v>00:49:50,31</v>
      </c>
      <c r="K53" s="32">
        <f t="shared" si="3"/>
        <v>0.0037215128434886498</v>
      </c>
      <c r="L53" s="32">
        <f t="shared" si="2"/>
        <v>0.010711342592592595</v>
      </c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3">
        <f t="shared" si="4"/>
        <v>0</v>
      </c>
      <c r="Y53"/>
    </row>
    <row r="54" spans="1:25" ht="15">
      <c r="A54" s="21">
        <v>229</v>
      </c>
      <c r="B54" s="44">
        <v>51</v>
      </c>
      <c r="C54" s="63">
        <v>3</v>
      </c>
      <c r="D54" s="6" t="str">
        <f>VLOOKUP(A54,'08.kolo prezentácia'!$A$2:$G$129,2,FALSE)</f>
        <v>Zlatica</v>
      </c>
      <c r="E54" s="6" t="str">
        <f>VLOOKUP(A54,'08.kolo prezentácia'!$A$2:$G$129,3,FALSE)</f>
        <v>Morawová</v>
      </c>
      <c r="F54" s="6" t="str">
        <f>CONCATENATE('08.kolo výsledky '!$D54," ",'08.kolo výsledky '!$E54)</f>
        <v>Zlatica Morawová</v>
      </c>
      <c r="G54" s="6" t="str">
        <f>VLOOKUP(A54,'08.kolo prezentácia'!$A$2:$G$130,4,FALSE)</f>
        <v>Trenčín</v>
      </c>
      <c r="H54" s="30">
        <f>VLOOKUP(A54,'08.kolo prezentácia'!$A$2:$G$130,5,FALSE)</f>
        <v>1983</v>
      </c>
      <c r="I54" s="31" t="str">
        <f>VLOOKUP(A54,'08.kolo prezentácia'!$A$2:$G$130,7,FALSE)</f>
        <v>Ženy A</v>
      </c>
      <c r="J54" s="32" t="str">
        <f>VLOOKUP('08.kolo výsledky '!$A54,'08.kolo stopky'!A:C,3,FALSE)</f>
        <v>00:49:58,21</v>
      </c>
      <c r="K54" s="32">
        <f t="shared" si="3"/>
        <v>0.0037313445838311424</v>
      </c>
      <c r="L54" s="32">
        <f t="shared" si="2"/>
        <v>0.010802777777777776</v>
      </c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3"/>
      <c r="Y54"/>
    </row>
    <row r="55" spans="1:25" ht="15">
      <c r="A55" s="21">
        <v>187</v>
      </c>
      <c r="B55" s="44">
        <v>52</v>
      </c>
      <c r="C55" s="44">
        <v>4</v>
      </c>
      <c r="D55" s="6" t="str">
        <f>VLOOKUP(A55,'08.kolo prezentácia'!$A$2:$G$129,2,FALSE)</f>
        <v>Eva</v>
      </c>
      <c r="E55" s="6" t="str">
        <f>VLOOKUP(A55,'08.kolo prezentácia'!$A$2:$G$129,3,FALSE)</f>
        <v>Mareková</v>
      </c>
      <c r="F55" s="6" t="str">
        <f>CONCATENATE('08.kolo výsledky '!$D55," ",'08.kolo výsledky '!$E55)</f>
        <v>Eva Mareková</v>
      </c>
      <c r="G55" s="6" t="str">
        <f>VLOOKUP(A55,'08.kolo prezentácia'!$A$2:$G$130,4,FALSE)</f>
        <v>Soblahov</v>
      </c>
      <c r="H55" s="30">
        <f>VLOOKUP(A55,'08.kolo prezentácia'!$A$2:$G$130,5,FALSE)</f>
        <v>1982</v>
      </c>
      <c r="I55" s="31" t="str">
        <f>VLOOKUP(A55,'08.kolo prezentácia'!$A$2:$G$130,7,FALSE)</f>
        <v>Ženy A</v>
      </c>
      <c r="J55" s="32" t="str">
        <f>VLOOKUP('08.kolo výsledky '!$A55,'08.kolo stopky'!A:C,3,FALSE)</f>
        <v>00:50:06,71</v>
      </c>
      <c r="K55" s="32">
        <f t="shared" si="3"/>
        <v>0.003741923038630028</v>
      </c>
      <c r="L55" s="32">
        <f t="shared" si="2"/>
        <v>0.010901157407407411</v>
      </c>
      <c r="M55" s="29"/>
      <c r="N55" s="30"/>
      <c r="O55" s="30"/>
      <c r="P55" s="30"/>
      <c r="Q55" s="30"/>
      <c r="R55" s="30"/>
      <c r="S55" s="30"/>
      <c r="T55" s="30"/>
      <c r="U55" s="30"/>
      <c r="V55" s="30"/>
      <c r="W55" s="33">
        <f aca="true" t="shared" si="5" ref="W55:W76">SUM(M55:V55)</f>
        <v>0</v>
      </c>
      <c r="Y55"/>
    </row>
    <row r="56" spans="1:25" ht="15">
      <c r="A56" s="21">
        <v>171</v>
      </c>
      <c r="B56" s="44">
        <v>53</v>
      </c>
      <c r="C56" s="49">
        <v>5</v>
      </c>
      <c r="D56" s="6" t="str">
        <f>VLOOKUP(A56,'08.kolo prezentácia'!$A$2:$G$129,2,FALSE)</f>
        <v>Barbora</v>
      </c>
      <c r="E56" s="6" t="str">
        <f>VLOOKUP(A56,'08.kolo prezentácia'!$A$2:$G$129,3,FALSE)</f>
        <v>Kiššová</v>
      </c>
      <c r="F56" s="6" t="str">
        <f>CONCATENATE('08.kolo výsledky '!$D56," ",'08.kolo výsledky '!$E56)</f>
        <v>Barbora Kiššová</v>
      </c>
      <c r="G56" s="6" t="str">
        <f>VLOOKUP(A56,'08.kolo prezentácia'!$A$2:$G$130,4,FALSE)</f>
        <v>Trenčín</v>
      </c>
      <c r="H56" s="30">
        <f>VLOOKUP(A56,'08.kolo prezentácia'!$A$2:$G$130,5,FALSE)</f>
        <v>1990</v>
      </c>
      <c r="I56" s="31" t="str">
        <f>VLOOKUP(A56,'08.kolo prezentácia'!$A$2:$G$130,7,FALSE)</f>
        <v>Ženy A</v>
      </c>
      <c r="J56" s="32" t="str">
        <f>VLOOKUP('08.kolo výsledky '!$A56,'08.kolo stopky'!A:C,3,FALSE)</f>
        <v>00:50:14,81</v>
      </c>
      <c r="K56" s="32">
        <f aca="true" t="shared" si="6" ref="K56:K72">J56/$X$3</f>
        <v>0.003752003683791318</v>
      </c>
      <c r="L56" s="32">
        <f t="shared" si="2"/>
        <v>0.010994907407407408</v>
      </c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3">
        <f t="shared" si="5"/>
        <v>0</v>
      </c>
      <c r="Y56"/>
    </row>
    <row r="57" spans="1:25" ht="15">
      <c r="A57" s="21">
        <v>178</v>
      </c>
      <c r="B57" s="44">
        <v>54</v>
      </c>
      <c r="C57" s="44">
        <v>6</v>
      </c>
      <c r="D57" s="6" t="str">
        <f>VLOOKUP(A57,'08.kolo prezentácia'!$A$2:$G$129,2,FALSE)</f>
        <v>Sylvia</v>
      </c>
      <c r="E57" s="6" t="str">
        <f>VLOOKUP(A57,'08.kolo prezentácia'!$A$2:$G$129,3,FALSE)</f>
        <v>Kňažkova</v>
      </c>
      <c r="F57" s="6" t="str">
        <f>CONCATENATE('08.kolo výsledky '!$D57," ",'08.kolo výsledky '!$E57)</f>
        <v>Sylvia Kňažkova</v>
      </c>
      <c r="G57" s="6" t="str">
        <f>VLOOKUP(A57,'08.kolo prezentácia'!$A$2:$G$130,4,FALSE)</f>
        <v>KPB</v>
      </c>
      <c r="H57" s="30">
        <f>VLOOKUP(A57,'08.kolo prezentácia'!$A$2:$G$130,5,FALSE)</f>
        <v>1976</v>
      </c>
      <c r="I57" s="31" t="str">
        <f>VLOOKUP(A57,'08.kolo prezentácia'!$A$2:$G$130,7,FALSE)</f>
        <v>Ženy B</v>
      </c>
      <c r="J57" s="32" t="str">
        <f>VLOOKUP('08.kolo výsledky '!$A57,'08.kolo stopky'!A:C,3,FALSE)</f>
        <v>00:50:21,59</v>
      </c>
      <c r="K57" s="32">
        <f t="shared" si="6"/>
        <v>0.0037604415571485463</v>
      </c>
      <c r="L57" s="32">
        <f t="shared" si="2"/>
        <v>0.011073379629629631</v>
      </c>
      <c r="M57" s="29"/>
      <c r="N57" s="30"/>
      <c r="O57" s="30"/>
      <c r="P57" s="30"/>
      <c r="Q57" s="30"/>
      <c r="R57" s="30"/>
      <c r="S57" s="30"/>
      <c r="T57" s="30"/>
      <c r="U57" s="30"/>
      <c r="V57" s="30"/>
      <c r="W57" s="33">
        <f t="shared" si="5"/>
        <v>0</v>
      </c>
      <c r="Y57"/>
    </row>
    <row r="58" spans="1:25" ht="15">
      <c r="A58" s="21">
        <v>218</v>
      </c>
      <c r="B58" s="44">
        <v>55</v>
      </c>
      <c r="C58" s="44">
        <v>15</v>
      </c>
      <c r="D58" s="6" t="str">
        <f>VLOOKUP(A58,'08.kolo prezentácia'!$A$2:$G$129,2,FALSE)</f>
        <v>Boris</v>
      </c>
      <c r="E58" s="6" t="str">
        <f>VLOOKUP(A58,'08.kolo prezentácia'!$A$2:$G$129,3,FALSE)</f>
        <v>Zemek</v>
      </c>
      <c r="F58" s="6" t="str">
        <f>CONCATENATE('08.kolo výsledky '!$D58," ",'08.kolo výsledky '!$E58)</f>
        <v>Boris Zemek</v>
      </c>
      <c r="G58" s="6" t="str">
        <f>VLOOKUP(A58,'08.kolo prezentácia'!$A$2:$G$130,4,FALSE)</f>
        <v>Trenčín</v>
      </c>
      <c r="H58" s="30">
        <f>VLOOKUP(A58,'08.kolo prezentácia'!$A$2:$G$130,5,FALSE)</f>
        <v>1977</v>
      </c>
      <c r="I58" s="31" t="str">
        <f>VLOOKUP(A58,'08.kolo prezentácia'!$A$2:$G$130,7,FALSE)</f>
        <v>Muži B</v>
      </c>
      <c r="J58" s="32" t="str">
        <f>VLOOKUP('08.kolo výsledky '!$A58,'08.kolo stopky'!A:C,3,FALSE)</f>
        <v>00:50:31,59</v>
      </c>
      <c r="K58" s="32">
        <f t="shared" si="6"/>
        <v>0.003772886798088411</v>
      </c>
      <c r="L58" s="32">
        <f t="shared" si="2"/>
        <v>0.011189120370370374</v>
      </c>
      <c r="M58" s="29"/>
      <c r="N58" s="30"/>
      <c r="O58" s="30"/>
      <c r="P58" s="30"/>
      <c r="Q58" s="30"/>
      <c r="R58" s="30"/>
      <c r="S58" s="30"/>
      <c r="T58" s="30"/>
      <c r="U58" s="30"/>
      <c r="V58" s="30"/>
      <c r="W58" s="33">
        <f t="shared" si="5"/>
        <v>0</v>
      </c>
      <c r="Y58"/>
    </row>
    <row r="59" spans="1:25" ht="15">
      <c r="A59" s="21">
        <v>191</v>
      </c>
      <c r="B59" s="44">
        <v>56</v>
      </c>
      <c r="C59" s="44">
        <v>16</v>
      </c>
      <c r="D59" s="6" t="str">
        <f>VLOOKUP(A59,'08.kolo prezentácia'!$A$2:$G$129,2,FALSE)</f>
        <v>Augustín</v>
      </c>
      <c r="E59" s="6" t="str">
        <f>VLOOKUP(A59,'08.kolo prezentácia'!$A$2:$G$129,3,FALSE)</f>
        <v>Zubo</v>
      </c>
      <c r="F59" s="5" t="str">
        <f>CONCATENATE('08.kolo výsledky '!$D59," ",'08.kolo výsledky '!$E59)</f>
        <v>Augustín Zubo</v>
      </c>
      <c r="G59" s="5" t="str">
        <f>VLOOKUP(A59,'08.kolo prezentácia'!$A$2:$G$130,4,FALSE)</f>
        <v>Borčické slimáky</v>
      </c>
      <c r="H59" s="3">
        <f>VLOOKUP(A59,'08.kolo prezentácia'!$A$2:$G$130,5,FALSE)</f>
        <v>1983</v>
      </c>
      <c r="I59" s="64" t="str">
        <f>VLOOKUP(A59,'08.kolo prezentácia'!$A$2:$G$130,7,FALSE)</f>
        <v>Muži B</v>
      </c>
      <c r="J59" s="65" t="str">
        <f>VLOOKUP('08.kolo výsledky '!$A59,'08.kolo stopky'!A:C,3,FALSE)</f>
        <v>00:51:01,09</v>
      </c>
      <c r="K59" s="65">
        <f t="shared" si="6"/>
        <v>0.003809600258861011</v>
      </c>
      <c r="L59" s="65">
        <f t="shared" si="2"/>
        <v>0.011530555555555554</v>
      </c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3">
        <f t="shared" si="5"/>
        <v>0</v>
      </c>
      <c r="Y59"/>
    </row>
    <row r="60" spans="1:25" ht="15">
      <c r="A60" s="21">
        <v>186</v>
      </c>
      <c r="B60" s="44">
        <v>57</v>
      </c>
      <c r="C60" s="49">
        <v>4</v>
      </c>
      <c r="D60" s="6" t="str">
        <f>VLOOKUP(A60,'08.kolo prezentácia'!$A$2:$G$129,2,FALSE)</f>
        <v>Jozef</v>
      </c>
      <c r="E60" s="6" t="str">
        <f>VLOOKUP(A60,'08.kolo prezentácia'!$A$2:$G$129,3,FALSE)</f>
        <v>Kudla</v>
      </c>
      <c r="F60" s="6" t="str">
        <f>CONCATENATE('08.kolo výsledky '!$D60," ",'08.kolo výsledky '!$E60)</f>
        <v>Jozef Kudla</v>
      </c>
      <c r="G60" s="6" t="str">
        <f>VLOOKUP(A60,'08.kolo prezentácia'!$A$2:$G$130,4,FALSE)</f>
        <v>Sokol Trenčín</v>
      </c>
      <c r="H60" s="30">
        <f>VLOOKUP(A60,'08.kolo prezentácia'!$A$2:$G$130,5,FALSE)</f>
        <v>1947</v>
      </c>
      <c r="I60" s="31" t="str">
        <f>VLOOKUP(A60,'08.kolo prezentácia'!$A$2:$G$130,7,FALSE)</f>
        <v>Muži E</v>
      </c>
      <c r="J60" s="32" t="str">
        <f>VLOOKUP('08.kolo výsledky '!$A60,'08.kolo stopky'!A:C,3,FALSE)</f>
        <v>00:51:01,30</v>
      </c>
      <c r="K60" s="32">
        <f t="shared" si="6"/>
        <v>0.0038098616089207483</v>
      </c>
      <c r="L60" s="32">
        <f t="shared" si="2"/>
        <v>0.011532986111111112</v>
      </c>
      <c r="M60" s="29"/>
      <c r="N60" s="30"/>
      <c r="O60" s="30"/>
      <c r="P60" s="30"/>
      <c r="Q60" s="30"/>
      <c r="R60" s="30"/>
      <c r="S60" s="30"/>
      <c r="T60" s="30"/>
      <c r="U60" s="30"/>
      <c r="V60" s="30"/>
      <c r="W60" s="33">
        <f t="shared" si="5"/>
        <v>0</v>
      </c>
      <c r="Y60"/>
    </row>
    <row r="61" spans="1:25" ht="15">
      <c r="A61" s="21">
        <v>194</v>
      </c>
      <c r="B61" s="44">
        <v>58</v>
      </c>
      <c r="C61" s="44">
        <v>7</v>
      </c>
      <c r="D61" s="6" t="str">
        <f>VLOOKUP(A61,'08.kolo prezentácia'!$A$2:$G$129,2,FALSE)</f>
        <v>Blanka</v>
      </c>
      <c r="E61" s="6" t="str">
        <f>VLOOKUP(A61,'08.kolo prezentácia'!$A$2:$G$129,3,FALSE)</f>
        <v>Balaščáková</v>
      </c>
      <c r="F61" s="6" t="str">
        <f>CONCATENATE('08.kolo výsledky '!$D61," ",'08.kolo výsledky '!$E61)</f>
        <v>Blanka Balaščáková</v>
      </c>
      <c r="G61" s="6" t="str">
        <f>VLOOKUP(A61,'08.kolo prezentácia'!$A$2:$G$130,4,FALSE)</f>
        <v>Behám s láskou</v>
      </c>
      <c r="H61" s="30">
        <f>VLOOKUP(A61,'08.kolo prezentácia'!$A$2:$G$130,5,FALSE)</f>
        <v>1966</v>
      </c>
      <c r="I61" s="31" t="str">
        <f>VLOOKUP(A61,'08.kolo prezentácia'!$A$2:$G$130,7,FALSE)</f>
        <v>Ženy B</v>
      </c>
      <c r="J61" s="32" t="str">
        <f>VLOOKUP('08.kolo výsledky '!$A61,'08.kolo stopky'!A:C,3,FALSE)</f>
        <v>00:51:45,46</v>
      </c>
      <c r="K61" s="32">
        <f t="shared" si="6"/>
        <v>0.00386481979291119</v>
      </c>
      <c r="L61" s="32">
        <f t="shared" si="2"/>
        <v>0.01204409722222222</v>
      </c>
      <c r="M61" s="29"/>
      <c r="N61" s="30"/>
      <c r="O61" s="30"/>
      <c r="P61" s="30"/>
      <c r="Q61" s="30"/>
      <c r="R61" s="30"/>
      <c r="S61" s="30"/>
      <c r="T61" s="30"/>
      <c r="U61" s="30"/>
      <c r="V61" s="30"/>
      <c r="W61" s="33">
        <f t="shared" si="5"/>
        <v>0</v>
      </c>
      <c r="Y61"/>
    </row>
    <row r="62" spans="1:25" ht="15">
      <c r="A62" s="21">
        <v>203</v>
      </c>
      <c r="B62" s="44">
        <v>59</v>
      </c>
      <c r="C62" s="49">
        <v>9</v>
      </c>
      <c r="D62" s="6" t="str">
        <f>VLOOKUP(A62,'08.kolo prezentácia'!$A$2:$G$129,2,FALSE)</f>
        <v>Dušan</v>
      </c>
      <c r="E62" s="6" t="str">
        <f>VLOOKUP(A62,'08.kolo prezentácia'!$A$2:$G$129,3,FALSE)</f>
        <v>Daniš</v>
      </c>
      <c r="F62" s="5" t="str">
        <f>CONCATENATE('08.kolo výsledky '!$D62," ",'08.kolo výsledky '!$E62)</f>
        <v>Dušan Daniš</v>
      </c>
      <c r="G62" s="5" t="str">
        <f>VLOOKUP(A62,'08.kolo prezentácia'!$A$2:$G$130,4,FALSE)</f>
        <v>Nová Dubnica</v>
      </c>
      <c r="H62" s="3">
        <f>VLOOKUP(A62,'08.kolo prezentácia'!$A$2:$G$130,5,FALSE)</f>
        <v>1968</v>
      </c>
      <c r="I62" s="64" t="str">
        <f>VLOOKUP(A62,'08.kolo prezentácia'!$A$2:$G$130,7,FALSE)</f>
        <v>Muži C</v>
      </c>
      <c r="J62" s="65" t="str">
        <f>VLOOKUP('08.kolo výsledky '!$A62,'08.kolo stopky'!A:C,3,FALSE)</f>
        <v>00:51:52,59</v>
      </c>
      <c r="K62" s="65">
        <f t="shared" si="6"/>
        <v>0.0038736932497013135</v>
      </c>
      <c r="L62" s="65">
        <f t="shared" si="2"/>
        <v>0.012126620370370367</v>
      </c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3">
        <f t="shared" si="5"/>
        <v>0</v>
      </c>
      <c r="Y62"/>
    </row>
    <row r="63" spans="1:25" ht="15">
      <c r="A63" s="21">
        <v>184</v>
      </c>
      <c r="B63" s="44">
        <v>60</v>
      </c>
      <c r="C63" s="44">
        <v>5</v>
      </c>
      <c r="D63" s="6" t="str">
        <f>VLOOKUP(A63,'08.kolo prezentácia'!$A$2:$G$129,2,FALSE)</f>
        <v>Dušan</v>
      </c>
      <c r="E63" s="6" t="str">
        <f>VLOOKUP(A63,'08.kolo prezentácia'!$A$2:$G$129,3,FALSE)</f>
        <v>Kašička</v>
      </c>
      <c r="F63" s="6" t="str">
        <f>CONCATENATE('08.kolo výsledky '!$D63," ",'08.kolo výsledky '!$E63)</f>
        <v>Dušan Kašička</v>
      </c>
      <c r="G63" s="6" t="str">
        <f>VLOOKUP(A63,'08.kolo prezentácia'!$A$2:$G$130,4,FALSE)</f>
        <v>Letisko Trenčín</v>
      </c>
      <c r="H63" s="30">
        <f>VLOOKUP(A63,'08.kolo prezentácia'!$A$2:$G$130,5,FALSE)</f>
        <v>1942</v>
      </c>
      <c r="I63" s="31" t="str">
        <f>VLOOKUP(A63,'08.kolo prezentácia'!$A$2:$G$130,7,FALSE)</f>
        <v>Muži E</v>
      </c>
      <c r="J63" s="32" t="str">
        <f>VLOOKUP('08.kolo výsledky '!$A63,'08.kolo stopky'!A:C,3,FALSE)</f>
        <v>00:52:36,67</v>
      </c>
      <c r="K63" s="32">
        <f t="shared" si="6"/>
        <v>0.003928551871764237</v>
      </c>
      <c r="L63" s="32">
        <f t="shared" si="2"/>
        <v>0.012636805555555557</v>
      </c>
      <c r="M63" s="29"/>
      <c r="N63" s="30"/>
      <c r="O63" s="30"/>
      <c r="P63" s="30"/>
      <c r="Q63" s="30"/>
      <c r="R63" s="30"/>
      <c r="S63" s="30"/>
      <c r="T63" s="30"/>
      <c r="U63" s="30"/>
      <c r="V63" s="30"/>
      <c r="W63" s="33">
        <f t="shared" si="5"/>
        <v>0</v>
      </c>
      <c r="Y63"/>
    </row>
    <row r="64" spans="1:25" ht="15">
      <c r="A64" s="21">
        <v>211</v>
      </c>
      <c r="B64" s="44">
        <v>61</v>
      </c>
      <c r="C64" s="44">
        <v>8</v>
      </c>
      <c r="D64" s="6" t="str">
        <f>VLOOKUP(A64,'08.kolo prezentácia'!$A$2:$G$129,2,FALSE)</f>
        <v>Damián</v>
      </c>
      <c r="E64" s="6" t="str">
        <f>VLOOKUP(A64,'08.kolo prezentácia'!$A$2:$G$129,3,FALSE)</f>
        <v>Melo</v>
      </c>
      <c r="F64" s="6" t="str">
        <f>CONCATENATE('08.kolo výsledky '!$D64," ",'08.kolo výsledky '!$E64)</f>
        <v>Damián Melo</v>
      </c>
      <c r="G64" s="6" t="str">
        <f>VLOOKUP(A64,'08.kolo prezentácia'!$A$2:$G$130,4,FALSE)</f>
        <v>Nová Dubnica</v>
      </c>
      <c r="H64" s="30">
        <f>VLOOKUP(A64,'08.kolo prezentácia'!$A$2:$G$130,5,FALSE)</f>
        <v>1988</v>
      </c>
      <c r="I64" s="31" t="str">
        <f>VLOOKUP(A64,'08.kolo prezentácia'!$A$2:$G$130,7,FALSE)</f>
        <v>Muži A</v>
      </c>
      <c r="J64" s="32" t="str">
        <f>VLOOKUP('08.kolo výsledky '!$A64,'08.kolo stopky'!A:C,3,FALSE)</f>
        <v>00:52:44,71</v>
      </c>
      <c r="K64" s="32">
        <f t="shared" si="6"/>
        <v>0.003938557845479888</v>
      </c>
      <c r="L64" s="32">
        <f t="shared" si="2"/>
        <v>0.012729861111111112</v>
      </c>
      <c r="M64" s="29"/>
      <c r="N64" s="30"/>
      <c r="O64" s="30"/>
      <c r="P64" s="30"/>
      <c r="Q64" s="30"/>
      <c r="R64" s="30"/>
      <c r="S64" s="30"/>
      <c r="T64" s="30"/>
      <c r="U64" s="30"/>
      <c r="V64" s="30"/>
      <c r="W64" s="33">
        <f t="shared" si="5"/>
        <v>0</v>
      </c>
      <c r="Y64"/>
    </row>
    <row r="65" spans="1:25" ht="15">
      <c r="A65" s="21">
        <v>230</v>
      </c>
      <c r="B65" s="44">
        <v>62</v>
      </c>
      <c r="C65" s="44">
        <v>6</v>
      </c>
      <c r="D65" s="6" t="str">
        <f>VLOOKUP(A65,'08.kolo prezentácia'!$A$2:$G$129,2,FALSE)</f>
        <v>Patrícia</v>
      </c>
      <c r="E65" s="6" t="str">
        <f>VLOOKUP(A65,'08.kolo prezentácia'!$A$2:$G$129,3,FALSE)</f>
        <v>Pavlíková</v>
      </c>
      <c r="F65" s="6" t="str">
        <f>CONCATENATE('08.kolo výsledky '!$D65," ",'08.kolo výsledky '!$E65)</f>
        <v>Patrícia Pavlíková</v>
      </c>
      <c r="G65" s="6" t="str">
        <f>VLOOKUP(A65,'08.kolo prezentácia'!$A$2:$G$130,4,FALSE)</f>
        <v>Trenčín</v>
      </c>
      <c r="H65" s="30">
        <f>VLOOKUP(A65,'08.kolo prezentácia'!$A$2:$G$130,5,FALSE)</f>
        <v>1987</v>
      </c>
      <c r="I65" s="31" t="str">
        <f>VLOOKUP(A65,'08.kolo prezentácia'!$A$2:$G$130,7,FALSE)</f>
        <v>Ženy A</v>
      </c>
      <c r="J65" s="32" t="str">
        <f>VLOOKUP('08.kolo výsledky '!$A65,'08.kolo stopky'!A:C,3,FALSE)</f>
        <v>00:53:02,22</v>
      </c>
      <c r="K65" s="32">
        <f t="shared" si="6"/>
        <v>0.003960349462365591</v>
      </c>
      <c r="L65" s="32">
        <f t="shared" si="2"/>
        <v>0.012932523148148151</v>
      </c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3">
        <f t="shared" si="5"/>
        <v>0</v>
      </c>
      <c r="Y65"/>
    </row>
    <row r="66" spans="1:25" ht="15">
      <c r="A66" s="21">
        <v>177</v>
      </c>
      <c r="B66" s="44">
        <v>63</v>
      </c>
      <c r="C66" s="44">
        <v>8</v>
      </c>
      <c r="D66" s="6" t="str">
        <f>VLOOKUP(A66,'08.kolo prezentácia'!$A$2:$G$129,2,FALSE)</f>
        <v>Miriam</v>
      </c>
      <c r="E66" s="6" t="str">
        <f>VLOOKUP(A66,'08.kolo prezentácia'!$A$2:$G$129,3,FALSE)</f>
        <v>Marušincova</v>
      </c>
      <c r="F66" s="6" t="str">
        <f>CONCATENATE('08.kolo výsledky '!$D66," ",'08.kolo výsledky '!$E66)</f>
        <v>Miriam Marušincova</v>
      </c>
      <c r="G66" s="6" t="str">
        <f>VLOOKUP(A66,'08.kolo prezentácia'!$A$2:$G$130,4,FALSE)</f>
        <v>KPB</v>
      </c>
      <c r="H66" s="30">
        <f>VLOOKUP(A66,'08.kolo prezentácia'!$A$2:$G$130,5,FALSE)</f>
        <v>1973</v>
      </c>
      <c r="I66" s="31" t="str">
        <f>VLOOKUP(A66,'08.kolo prezentácia'!$A$2:$G$130,7,FALSE)</f>
        <v>Ženy B</v>
      </c>
      <c r="J66" s="32" t="str">
        <f>VLOOKUP('08.kolo výsledky '!$A66,'08.kolo stopky'!A:C,3,FALSE)</f>
        <v>00:53:13,10</v>
      </c>
      <c r="K66" s="32">
        <f t="shared" si="6"/>
        <v>0.003973889884508164</v>
      </c>
      <c r="L66" s="32">
        <f t="shared" si="2"/>
        <v>0.013058449074074076</v>
      </c>
      <c r="M66" s="29"/>
      <c r="N66" s="30"/>
      <c r="O66" s="30"/>
      <c r="P66" s="30"/>
      <c r="Q66" s="30"/>
      <c r="R66" s="30"/>
      <c r="S66" s="30"/>
      <c r="T66" s="30"/>
      <c r="U66" s="30"/>
      <c r="V66" s="30"/>
      <c r="W66" s="33">
        <f t="shared" si="5"/>
        <v>0</v>
      </c>
      <c r="Y66"/>
    </row>
    <row r="67" spans="1:25" ht="15">
      <c r="A67" s="21">
        <v>212</v>
      </c>
      <c r="B67" s="44">
        <v>64</v>
      </c>
      <c r="C67" s="44">
        <v>12</v>
      </c>
      <c r="D67" s="6" t="str">
        <f>VLOOKUP(A67,'08.kolo prezentácia'!$A$2:$G$129,2,FALSE)</f>
        <v>Vojtech</v>
      </c>
      <c r="E67" s="6" t="str">
        <f>VLOOKUP(A67,'08.kolo prezentácia'!$A$2:$G$129,3,FALSE)</f>
        <v>Fuček</v>
      </c>
      <c r="F67" s="5" t="str">
        <f>CONCATENATE('08.kolo výsledky '!$D67," ",'08.kolo výsledky '!$E67)</f>
        <v>Vojtech Fuček</v>
      </c>
      <c r="G67" s="5" t="str">
        <f>VLOOKUP(A67,'08.kolo prezentácia'!$A$2:$G$130,4,FALSE)</f>
        <v>Trenčín</v>
      </c>
      <c r="H67" s="3">
        <f>VLOOKUP(A67,'08.kolo prezentácia'!$A$2:$G$130,5,FALSE)</f>
        <v>1966</v>
      </c>
      <c r="I67" s="64" t="str">
        <f>VLOOKUP(A67,'08.kolo prezentácia'!$A$2:$G$130,7,FALSE)</f>
        <v>Muži D</v>
      </c>
      <c r="J67" s="65" t="str">
        <f>VLOOKUP('08.kolo výsledky '!$A67,'08.kolo stopky'!A:C,3,FALSE)</f>
        <v>00:54:06,48</v>
      </c>
      <c r="K67" s="65">
        <f t="shared" si="6"/>
        <v>0.00404032258064516</v>
      </c>
      <c r="L67" s="65">
        <f t="shared" si="2"/>
        <v>0.013676273148148146</v>
      </c>
      <c r="M67" s="29"/>
      <c r="N67" s="30"/>
      <c r="O67" s="30"/>
      <c r="P67" s="30"/>
      <c r="Q67" s="30"/>
      <c r="R67" s="30"/>
      <c r="S67" s="30"/>
      <c r="T67" s="30"/>
      <c r="U67" s="30"/>
      <c r="V67" s="30"/>
      <c r="W67" s="33">
        <f t="shared" si="5"/>
        <v>0</v>
      </c>
      <c r="Y67"/>
    </row>
    <row r="68" spans="1:25" ht="15">
      <c r="A68" s="21">
        <v>226</v>
      </c>
      <c r="B68" s="44">
        <v>65</v>
      </c>
      <c r="C68" s="44">
        <v>10</v>
      </c>
      <c r="D68" s="6" t="str">
        <f>VLOOKUP(A68,'08.kolo prezentácia'!$A$2:$G$129,2,FALSE)</f>
        <v>Drahoslav</v>
      </c>
      <c r="E68" s="6" t="str">
        <f>VLOOKUP(A68,'08.kolo prezentácia'!$A$2:$G$129,3,FALSE)</f>
        <v>Masarik</v>
      </c>
      <c r="F68" s="5" t="str">
        <f>CONCATENATE('08.kolo výsledky '!$D68," ",'08.kolo výsledky '!$E68)</f>
        <v>Drahoslav Masarik</v>
      </c>
      <c r="G68" s="5" t="str">
        <f>VLOOKUP(A68,'08.kolo prezentácia'!$A$2:$G$130,4,FALSE)</f>
        <v>Štvorlístok Trenčín</v>
      </c>
      <c r="H68" s="3">
        <f>VLOOKUP(A68,'08.kolo prezentácia'!$A$2:$G$130,5,FALSE)</f>
        <v>1967</v>
      </c>
      <c r="I68" s="64" t="str">
        <f>VLOOKUP(A68,'08.kolo prezentácia'!$A$2:$G$130,7,FALSE)</f>
        <v>Muži C</v>
      </c>
      <c r="J68" s="65" t="str">
        <f>VLOOKUP('08.kolo výsledky '!$A68,'08.kolo stopky'!A:C,3,FALSE)</f>
        <v>00:56:26,36</v>
      </c>
      <c r="K68" s="65">
        <f t="shared" si="6"/>
        <v>0.004214406610911986</v>
      </c>
      <c r="L68" s="65">
        <f t="shared" si="2"/>
        <v>0.015295254629629624</v>
      </c>
      <c r="M68" s="29"/>
      <c r="N68" s="30"/>
      <c r="O68" s="30"/>
      <c r="P68" s="30"/>
      <c r="Q68" s="30"/>
      <c r="R68" s="30"/>
      <c r="S68" s="30"/>
      <c r="T68" s="30"/>
      <c r="U68" s="30"/>
      <c r="V68" s="30"/>
      <c r="W68" s="33">
        <f t="shared" si="5"/>
        <v>0</v>
      </c>
      <c r="Y68"/>
    </row>
    <row r="69" spans="1:25" ht="15">
      <c r="A69" s="21">
        <v>161</v>
      </c>
      <c r="B69" s="44">
        <v>66</v>
      </c>
      <c r="C69" s="44">
        <v>9</v>
      </c>
      <c r="D69" s="6" t="str">
        <f>VLOOKUP(A69,'08.kolo prezentácia'!$A$2:$G$129,2,FALSE)</f>
        <v>Miroslava</v>
      </c>
      <c r="E69" s="6" t="str">
        <f>VLOOKUP(A69,'08.kolo prezentácia'!$A$2:$G$129,3,FALSE)</f>
        <v>VERTIGAČ</v>
      </c>
      <c r="F69" s="6" t="str">
        <f>CONCATENATE('08.kolo výsledky '!$D69," ",'08.kolo výsledky '!$E69)</f>
        <v>Miroslava VERTIGAČ</v>
      </c>
      <c r="G69" s="6" t="str">
        <f>VLOOKUP(A69,'08.kolo prezentácia'!$A$2:$G$130,4,FALSE)</f>
        <v>"PS"</v>
      </c>
      <c r="H69" s="30">
        <f>VLOOKUP(A69,'08.kolo prezentácia'!$A$2:$G$130,5,FALSE)</f>
        <v>1978</v>
      </c>
      <c r="I69" s="31" t="str">
        <f>VLOOKUP(A69,'08.kolo prezentácia'!$A$2:$G$130,7,FALSE)</f>
        <v>Ženy B</v>
      </c>
      <c r="J69" s="32" t="str">
        <f>VLOOKUP('08.kolo výsledky '!$A69,'08.kolo stopky'!A:C,3,FALSE)</f>
        <v>00:56:41,89</v>
      </c>
      <c r="K69" s="32">
        <f t="shared" si="6"/>
        <v>0.004233734070091597</v>
      </c>
      <c r="L69" s="32">
        <f aca="true" t="shared" si="7" ref="L69:L77">J69-$Y$3</f>
        <v>0.015475</v>
      </c>
      <c r="M69" s="29"/>
      <c r="N69" s="30"/>
      <c r="O69" s="30"/>
      <c r="P69" s="30"/>
      <c r="Q69" s="30"/>
      <c r="R69" s="30"/>
      <c r="S69" s="30"/>
      <c r="T69" s="30"/>
      <c r="U69" s="30"/>
      <c r="V69" s="30"/>
      <c r="W69" s="33">
        <f t="shared" si="5"/>
        <v>0</v>
      </c>
      <c r="Y69"/>
    </row>
    <row r="70" spans="1:25" ht="15">
      <c r="A70" s="21">
        <v>179</v>
      </c>
      <c r="B70" s="44">
        <v>67</v>
      </c>
      <c r="C70" s="44">
        <v>10</v>
      </c>
      <c r="D70" s="6" t="str">
        <f>VLOOKUP(A70,'08.kolo prezentácia'!$A$2:$G$129,2,FALSE)</f>
        <v>Katarína</v>
      </c>
      <c r="E70" s="6" t="str">
        <f>VLOOKUP(A70,'08.kolo prezentácia'!$A$2:$G$129,3,FALSE)</f>
        <v>Kolínková</v>
      </c>
      <c r="F70" s="6" t="str">
        <f>CONCATENATE('08.kolo výsledky '!$D70," ",'08.kolo výsledky '!$E70)</f>
        <v>Katarína Kolínková</v>
      </c>
      <c r="G70" s="6" t="str">
        <f>VLOOKUP(A70,'08.kolo prezentácia'!$A$2:$G$130,4,FALSE)</f>
        <v>Triatlon team TT</v>
      </c>
      <c r="H70" s="30">
        <f>VLOOKUP(A70,'08.kolo prezentácia'!$A$2:$G$130,5,FALSE)</f>
        <v>1977</v>
      </c>
      <c r="I70" s="31" t="str">
        <f>VLOOKUP(A70,'08.kolo prezentácia'!$A$2:$G$130,7,FALSE)</f>
        <v>Ženy B</v>
      </c>
      <c r="J70" s="32" t="str">
        <f>VLOOKUP('08.kolo výsledky '!$A70,'08.kolo stopky'!A:C,3,FALSE)</f>
        <v>01:01:03,25</v>
      </c>
      <c r="K70" s="32">
        <f t="shared" si="6"/>
        <v>0.004559002887295899</v>
      </c>
      <c r="L70" s="32">
        <f t="shared" si="7"/>
        <v>0.018500000000000006</v>
      </c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3">
        <f t="shared" si="5"/>
        <v>0</v>
      </c>
      <c r="Y70"/>
    </row>
    <row r="71" spans="1:25" ht="15">
      <c r="A71" s="21">
        <v>193</v>
      </c>
      <c r="B71" s="44">
        <v>68</v>
      </c>
      <c r="C71" s="44">
        <v>6</v>
      </c>
      <c r="D71" s="6" t="str">
        <f>VLOOKUP(A71,'08.kolo prezentácia'!$A$2:$G$129,2,FALSE)</f>
        <v>Jozef</v>
      </c>
      <c r="E71" s="6" t="str">
        <f>VLOOKUP(A71,'08.kolo prezentácia'!$A$2:$G$129,3,FALSE)</f>
        <v>Hlávka</v>
      </c>
      <c r="F71" s="5" t="str">
        <f>CONCATENATE('08.kolo výsledky '!$D71," ",'08.kolo výsledky '!$E71)</f>
        <v>Jozef Hlávka</v>
      </c>
      <c r="G71" s="5" t="str">
        <f>VLOOKUP(A71,'08.kolo prezentácia'!$A$2:$G$130,4,FALSE)</f>
        <v>Ilava</v>
      </c>
      <c r="H71" s="3">
        <f>VLOOKUP(A71,'08.kolo prezentácia'!$A$2:$G$130,5,FALSE)</f>
        <v>1951</v>
      </c>
      <c r="I71" s="64" t="str">
        <f>VLOOKUP(A71,'08.kolo prezentácia'!$A$2:$G$130,7,FALSE)</f>
        <v>Muži E</v>
      </c>
      <c r="J71" s="65" t="str">
        <f>VLOOKUP('08.kolo výsledky '!$A71,'08.kolo stopky'!A:C,3,FALSE)</f>
        <v>01:01:43,20</v>
      </c>
      <c r="K71" s="65">
        <f t="shared" si="6"/>
        <v>0.004608721624850656</v>
      </c>
      <c r="L71" s="65">
        <f t="shared" si="7"/>
        <v>0.018962384259259255</v>
      </c>
      <c r="M71" s="29"/>
      <c r="N71" s="30"/>
      <c r="O71" s="30"/>
      <c r="P71" s="30"/>
      <c r="Q71" s="30"/>
      <c r="R71" s="30"/>
      <c r="S71" s="30"/>
      <c r="T71" s="30"/>
      <c r="U71" s="30"/>
      <c r="V71" s="30"/>
      <c r="W71" s="33">
        <f t="shared" si="5"/>
        <v>0</v>
      </c>
      <c r="Y71"/>
    </row>
    <row r="72" spans="1:25" ht="15">
      <c r="A72" s="21">
        <v>182</v>
      </c>
      <c r="B72" s="44">
        <v>69</v>
      </c>
      <c r="C72" s="44">
        <v>7</v>
      </c>
      <c r="D72" s="6" t="str">
        <f>VLOOKUP(A72,'08.kolo prezentácia'!$A$2:$G$129,2,FALSE)</f>
        <v>Monika</v>
      </c>
      <c r="E72" s="6" t="str">
        <f>VLOOKUP(A72,'08.kolo prezentácia'!$A$2:$G$129,3,FALSE)</f>
        <v>Záhumenská</v>
      </c>
      <c r="F72" s="6" t="str">
        <f>CONCATENATE('08.kolo výsledky '!$D72," ",'08.kolo výsledky '!$E72)</f>
        <v>Monika Záhumenská</v>
      </c>
      <c r="G72" s="6" t="str">
        <f>VLOOKUP(A72,'08.kolo prezentácia'!$A$2:$G$130,4,FALSE)</f>
        <v>Trenčianske Stankovce</v>
      </c>
      <c r="H72" s="30">
        <f>VLOOKUP(A72,'08.kolo prezentácia'!$A$2:$G$130,5,FALSE)</f>
        <v>1992</v>
      </c>
      <c r="I72" s="31" t="str">
        <f>VLOOKUP(A72,'08.kolo prezentácia'!$A$2:$G$130,7,FALSE)</f>
        <v>Ženy A</v>
      </c>
      <c r="J72" s="32" t="str">
        <f>VLOOKUP('08.kolo výsledky '!$A72,'08.kolo stopky'!A:C,3,FALSE)</f>
        <v>01:05:11,27</v>
      </c>
      <c r="K72" s="32">
        <f t="shared" si="6"/>
        <v>0.004867669753086419</v>
      </c>
      <c r="L72" s="32">
        <f t="shared" si="7"/>
        <v>0.021370601851851852</v>
      </c>
      <c r="M72" s="29"/>
      <c r="N72" s="30"/>
      <c r="O72" s="30"/>
      <c r="P72" s="30"/>
      <c r="Q72" s="30"/>
      <c r="R72" s="30"/>
      <c r="S72" s="30"/>
      <c r="T72" s="30"/>
      <c r="U72" s="30"/>
      <c r="V72" s="30"/>
      <c r="W72" s="33">
        <f t="shared" si="5"/>
        <v>0</v>
      </c>
      <c r="Y72"/>
    </row>
    <row r="73" spans="1:25" ht="15">
      <c r="A73" s="21">
        <v>183</v>
      </c>
      <c r="B73" s="44">
        <v>70</v>
      </c>
      <c r="C73" s="44">
        <v>9</v>
      </c>
      <c r="D73" s="6" t="str">
        <f>VLOOKUP(A73,'08.kolo prezentácia'!$A$2:$G$129,2,FALSE)</f>
        <v>Radoslav</v>
      </c>
      <c r="E73" s="6" t="str">
        <f>VLOOKUP(A73,'08.kolo prezentácia'!$A$2:$G$129,3,FALSE)</f>
        <v>Baňár</v>
      </c>
      <c r="F73" s="5" t="str">
        <f>CONCATENATE('08.kolo výsledky '!$D73," ",'08.kolo výsledky '!$E73)</f>
        <v>Radoslav Baňár</v>
      </c>
      <c r="G73" s="5" t="str">
        <f>VLOOKUP(A73,'08.kolo prezentácia'!$A$2:$G$130,4,FALSE)</f>
        <v>Trenčín</v>
      </c>
      <c r="H73" s="3">
        <f>VLOOKUP(A73,'08.kolo prezentácia'!$A$2:$G$130,5,FALSE)</f>
        <v>1988</v>
      </c>
      <c r="I73" s="64" t="str">
        <f>VLOOKUP(A73,'08.kolo prezentácia'!$A$2:$G$130,7,FALSE)</f>
        <v>Muži A</v>
      </c>
      <c r="J73" s="65" t="str">
        <f>VLOOKUP('08.kolo výsledky '!$A73,'08.kolo stopky'!A:C,3,FALSE)</f>
        <v>01:05:12,06</v>
      </c>
      <c r="K73" s="65">
        <f>J73/$X$3</f>
        <v>0.004868652927120669</v>
      </c>
      <c r="L73" s="65">
        <f t="shared" si="7"/>
        <v>0.02137974537037037</v>
      </c>
      <c r="M73" s="29"/>
      <c r="N73" s="30"/>
      <c r="O73" s="30"/>
      <c r="P73" s="30"/>
      <c r="Q73" s="30"/>
      <c r="R73" s="30"/>
      <c r="S73" s="30"/>
      <c r="T73" s="30"/>
      <c r="U73" s="30"/>
      <c r="V73" s="30"/>
      <c r="W73" s="33">
        <f t="shared" si="5"/>
        <v>0</v>
      </c>
      <c r="Y73"/>
    </row>
    <row r="74" spans="1:25" ht="15">
      <c r="A74" s="21">
        <v>224</v>
      </c>
      <c r="B74" s="44">
        <v>71</v>
      </c>
      <c r="C74" s="44">
        <v>8</v>
      </c>
      <c r="D74" s="6" t="str">
        <f>VLOOKUP(A74,'08.kolo prezentácia'!$A$2:$G$129,2,FALSE)</f>
        <v>Veronika</v>
      </c>
      <c r="E74" s="6" t="str">
        <f>VLOOKUP(A74,'08.kolo prezentácia'!$A$2:$G$129,3,FALSE)</f>
        <v>Bakalárová</v>
      </c>
      <c r="F74" s="6" t="str">
        <f>CONCATENATE('08.kolo výsledky '!$D74," ",'08.kolo výsledky '!$E74)</f>
        <v>Veronika Bakalárová</v>
      </c>
      <c r="G74" s="6" t="str">
        <f>VLOOKUP(A74,'08.kolo prezentácia'!$A$2:$G$130,4,FALSE)</f>
        <v>Trenčín</v>
      </c>
      <c r="H74" s="30">
        <f>VLOOKUP(A74,'08.kolo prezentácia'!$A$2:$G$130,5,FALSE)</f>
        <v>1987</v>
      </c>
      <c r="I74" s="31" t="str">
        <f>VLOOKUP(A74,'08.kolo prezentácia'!$A$2:$G$130,7,FALSE)</f>
        <v>Ženy A</v>
      </c>
      <c r="J74" s="32" t="str">
        <f>VLOOKUP('08.kolo výsledky '!$A74,'08.kolo stopky'!A:C,3,FALSE)</f>
        <v>01:09:40,79</v>
      </c>
      <c r="K74" s="32">
        <f>J74/$X$3</f>
        <v>0.00520309388689765</v>
      </c>
      <c r="L74" s="32">
        <f t="shared" si="7"/>
        <v>0.024490046296296298</v>
      </c>
      <c r="M74" s="29"/>
      <c r="N74" s="30"/>
      <c r="O74" s="30"/>
      <c r="P74" s="30"/>
      <c r="Q74" s="30"/>
      <c r="R74" s="30"/>
      <c r="S74" s="30"/>
      <c r="T74" s="30"/>
      <c r="U74" s="30"/>
      <c r="V74" s="30"/>
      <c r="W74" s="33">
        <f t="shared" si="5"/>
        <v>0</v>
      </c>
      <c r="Y74"/>
    </row>
    <row r="75" spans="1:25" ht="15">
      <c r="A75" s="21">
        <v>190</v>
      </c>
      <c r="B75" s="44">
        <v>72</v>
      </c>
      <c r="C75" s="44">
        <v>9</v>
      </c>
      <c r="D75" s="6" t="str">
        <f>VLOOKUP(A75,'08.kolo prezentácia'!$A$2:$G$129,2,FALSE)</f>
        <v>Karolína</v>
      </c>
      <c r="E75" s="6" t="str">
        <f>VLOOKUP(A75,'08.kolo prezentácia'!$A$2:$G$129,3,FALSE)</f>
        <v>Čupalková</v>
      </c>
      <c r="F75" s="6" t="str">
        <f>CONCATENATE('08.kolo výsledky '!$D75," ",'08.kolo výsledky '!$E75)</f>
        <v>Karolína Čupalková</v>
      </c>
      <c r="G75" s="6" t="str">
        <f>VLOOKUP(A75,'08.kolo prezentácia'!$A$2:$G$130,4,FALSE)</f>
        <v>Trenčín</v>
      </c>
      <c r="H75" s="30">
        <f>VLOOKUP(A75,'08.kolo prezentácia'!$A$2:$G$130,5,FALSE)</f>
        <v>2003</v>
      </c>
      <c r="I75" s="31" t="str">
        <f>VLOOKUP(A75,'08.kolo prezentácia'!$A$2:$G$130,7,FALSE)</f>
        <v>Ženy A</v>
      </c>
      <c r="J75" s="32" t="str">
        <f>VLOOKUP('08.kolo výsledky '!$A75,'08.kolo stopky'!A:C,3,FALSE)</f>
        <v>01:13:17,18</v>
      </c>
      <c r="K75" s="32">
        <f>J75/$X$3</f>
        <v>0.005472396455595381</v>
      </c>
      <c r="L75" s="32">
        <f t="shared" si="7"/>
        <v>0.02699456018518519</v>
      </c>
      <c r="M75" s="29"/>
      <c r="N75" s="30"/>
      <c r="O75" s="30"/>
      <c r="P75" s="30"/>
      <c r="Q75" s="30"/>
      <c r="R75" s="30"/>
      <c r="S75" s="30"/>
      <c r="T75" s="30"/>
      <c r="U75" s="30"/>
      <c r="V75" s="30"/>
      <c r="W75" s="33">
        <f t="shared" si="5"/>
        <v>0</v>
      </c>
      <c r="Y75"/>
    </row>
    <row r="76" spans="1:25" ht="15">
      <c r="A76" s="21">
        <v>189</v>
      </c>
      <c r="B76" s="44">
        <v>73</v>
      </c>
      <c r="C76" s="44">
        <v>11</v>
      </c>
      <c r="D76" s="6" t="str">
        <f>VLOOKUP(A76,'08.kolo prezentácia'!$A$2:$G$129,2,FALSE)</f>
        <v>Zuzana</v>
      </c>
      <c r="E76" s="6" t="str">
        <f>VLOOKUP(A76,'08.kolo prezentácia'!$A$2:$G$129,3,FALSE)</f>
        <v>Husárová</v>
      </c>
      <c r="F76" s="6" t="str">
        <f>CONCATENATE('08.kolo výsledky '!$D76," ",'08.kolo výsledky '!$E76)</f>
        <v>Zuzana Husárová</v>
      </c>
      <c r="G76" s="6" t="str">
        <f>VLOOKUP(A76,'08.kolo prezentácia'!$A$2:$G$130,4,FALSE)</f>
        <v>Trenčín</v>
      </c>
      <c r="H76" s="30">
        <f>VLOOKUP(A76,'08.kolo prezentácia'!$A$2:$G$130,5,FALSE)</f>
        <v>1975</v>
      </c>
      <c r="I76" s="31" t="str">
        <f>VLOOKUP(A76,'08.kolo prezentácia'!$A$2:$G$130,7,FALSE)</f>
        <v>Ženy B</v>
      </c>
      <c r="J76" s="32" t="str">
        <f>VLOOKUP('08.kolo výsledky '!$A76,'08.kolo stopky'!A:C,3,FALSE)</f>
        <v>01:13:30,40</v>
      </c>
      <c r="K76" s="32">
        <f>J76/$X$3</f>
        <v>0.00548884906411788</v>
      </c>
      <c r="L76" s="32">
        <f t="shared" si="7"/>
        <v>0.02714756944444444</v>
      </c>
      <c r="M76" s="29"/>
      <c r="N76" s="30"/>
      <c r="O76" s="30"/>
      <c r="P76" s="30"/>
      <c r="Q76" s="30"/>
      <c r="R76" s="30"/>
      <c r="S76" s="30"/>
      <c r="T76" s="30"/>
      <c r="U76" s="30"/>
      <c r="V76" s="30"/>
      <c r="W76" s="33">
        <f t="shared" si="5"/>
        <v>0</v>
      </c>
      <c r="Y76"/>
    </row>
    <row r="77" spans="1:25" ht="15">
      <c r="A77" s="21">
        <v>225</v>
      </c>
      <c r="B77" s="44">
        <v>74</v>
      </c>
      <c r="C77" s="44">
        <v>12</v>
      </c>
      <c r="D77" s="6" t="str">
        <f>VLOOKUP(A77,'08.kolo prezentácia'!$A$2:$G$129,2,FALSE)</f>
        <v>Jana</v>
      </c>
      <c r="E77" s="6" t="str">
        <f>VLOOKUP(A77,'08.kolo prezentácia'!$A$2:$G$129,3,FALSE)</f>
        <v>Masariková</v>
      </c>
      <c r="F77" s="5" t="str">
        <f>CONCATENATE('08.kolo výsledky '!$D77," ",'08.kolo výsledky '!$E77)</f>
        <v>Jana Masariková</v>
      </c>
      <c r="G77" s="5" t="str">
        <f>VLOOKUP(A77,'08.kolo prezentácia'!$A$2:$G$130,4,FALSE)</f>
        <v>Štvorlístok Trenčín</v>
      </c>
      <c r="H77" s="3">
        <f>VLOOKUP(A77,'08.kolo prezentácia'!$A$2:$G$130,5,FALSE)</f>
        <v>1968</v>
      </c>
      <c r="I77" s="64" t="str">
        <f>VLOOKUP(A77,'08.kolo prezentácia'!$A$2:$G$130,7,FALSE)</f>
        <v>Ženy B</v>
      </c>
      <c r="J77" s="65" t="str">
        <f>VLOOKUP('08.kolo výsledky '!$A77,'08.kolo stopky'!A:C,3,FALSE)</f>
        <v>01:16:11,30</v>
      </c>
      <c r="K77" s="65">
        <f>J77/$X$3</f>
        <v>0.005689092990840303</v>
      </c>
      <c r="L77" s="65">
        <f t="shared" si="7"/>
        <v>0.029009837962962966</v>
      </c>
      <c r="M77" s="29"/>
      <c r="N77" s="30"/>
      <c r="O77" s="30"/>
      <c r="P77" s="30"/>
      <c r="Q77" s="30"/>
      <c r="R77" s="30"/>
      <c r="S77" s="30"/>
      <c r="T77" s="30"/>
      <c r="U77" s="30"/>
      <c r="V77" s="30"/>
      <c r="W77" s="33">
        <f aca="true" t="shared" si="8" ref="W77:W102">SUM(M77:V77)</f>
        <v>0</v>
      </c>
      <c r="Y77"/>
    </row>
    <row r="78" spans="1:25" ht="15">
      <c r="A78" s="60"/>
      <c r="B78" s="44"/>
      <c r="C78" s="44"/>
      <c r="D78" s="6"/>
      <c r="E78" s="6"/>
      <c r="F78" s="6"/>
      <c r="G78" s="6"/>
      <c r="H78" s="30"/>
      <c r="I78" s="31"/>
      <c r="J78" s="32"/>
      <c r="K78" s="32"/>
      <c r="L78" s="32"/>
      <c r="M78" s="29"/>
      <c r="N78" s="30"/>
      <c r="O78" s="30"/>
      <c r="P78" s="30"/>
      <c r="Q78" s="30"/>
      <c r="R78" s="30"/>
      <c r="S78" s="30"/>
      <c r="T78" s="30"/>
      <c r="U78" s="30"/>
      <c r="V78" s="30"/>
      <c r="W78" s="33">
        <f t="shared" si="8"/>
        <v>0</v>
      </c>
      <c r="Y78"/>
    </row>
    <row r="79" spans="1:25" ht="15">
      <c r="A79" s="60"/>
      <c r="B79" s="44"/>
      <c r="C79" s="44"/>
      <c r="D79" s="6"/>
      <c r="E79" s="6"/>
      <c r="F79" s="6"/>
      <c r="G79" s="6"/>
      <c r="H79" s="30"/>
      <c r="I79" s="31"/>
      <c r="J79" s="32"/>
      <c r="K79" s="32"/>
      <c r="L79" s="32"/>
      <c r="M79" s="29"/>
      <c r="N79" s="30"/>
      <c r="O79" s="30"/>
      <c r="P79" s="30"/>
      <c r="Q79" s="30"/>
      <c r="R79" s="30"/>
      <c r="S79" s="30"/>
      <c r="T79" s="30"/>
      <c r="U79" s="30"/>
      <c r="V79" s="30"/>
      <c r="W79" s="33">
        <f t="shared" si="8"/>
        <v>0</v>
      </c>
      <c r="Y79"/>
    </row>
    <row r="80" spans="1:25" ht="15">
      <c r="A80" s="60"/>
      <c r="B80" s="44"/>
      <c r="C80" s="44"/>
      <c r="D80" s="6"/>
      <c r="E80" s="6"/>
      <c r="F80" s="6"/>
      <c r="G80" s="6"/>
      <c r="H80" s="30"/>
      <c r="I80" s="31"/>
      <c r="J80" s="32"/>
      <c r="K80" s="32"/>
      <c r="L80" s="32"/>
      <c r="M80" s="29"/>
      <c r="N80" s="30"/>
      <c r="O80" s="30"/>
      <c r="P80" s="30"/>
      <c r="Q80" s="30"/>
      <c r="R80" s="30"/>
      <c r="S80" s="30"/>
      <c r="T80" s="30"/>
      <c r="U80" s="30"/>
      <c r="V80" s="30"/>
      <c r="W80" s="33">
        <f t="shared" si="8"/>
        <v>0</v>
      </c>
      <c r="Y80"/>
    </row>
    <row r="81" spans="1:25" ht="15">
      <c r="A81" s="60"/>
      <c r="B81" s="44"/>
      <c r="C81" s="44"/>
      <c r="D81" s="6"/>
      <c r="E81" s="6"/>
      <c r="F81" s="6"/>
      <c r="G81" s="6"/>
      <c r="H81" s="30"/>
      <c r="I81" s="31"/>
      <c r="J81" s="32"/>
      <c r="K81" s="32"/>
      <c r="L81" s="32"/>
      <c r="M81" s="29"/>
      <c r="N81" s="30"/>
      <c r="O81" s="30"/>
      <c r="P81" s="30"/>
      <c r="Q81" s="30"/>
      <c r="R81" s="30"/>
      <c r="S81" s="30"/>
      <c r="T81" s="30"/>
      <c r="U81" s="30"/>
      <c r="V81" s="30"/>
      <c r="W81" s="33">
        <f t="shared" si="8"/>
        <v>0</v>
      </c>
      <c r="Y81"/>
    </row>
    <row r="82" spans="1:25" ht="15">
      <c r="A82" s="60"/>
      <c r="B82" s="44"/>
      <c r="C82" s="44"/>
      <c r="D82" s="6"/>
      <c r="E82" s="6"/>
      <c r="F82" s="6"/>
      <c r="G82" s="6"/>
      <c r="H82" s="30"/>
      <c r="I82" s="31"/>
      <c r="J82" s="32"/>
      <c r="K82" s="32"/>
      <c r="L82" s="32"/>
      <c r="M82" s="29"/>
      <c r="N82" s="30"/>
      <c r="O82" s="30"/>
      <c r="P82" s="30"/>
      <c r="Q82" s="30"/>
      <c r="R82" s="30"/>
      <c r="S82" s="30"/>
      <c r="T82" s="30"/>
      <c r="U82" s="30"/>
      <c r="V82" s="30"/>
      <c r="W82" s="33">
        <f t="shared" si="8"/>
        <v>0</v>
      </c>
      <c r="Y82"/>
    </row>
    <row r="83" spans="1:25" ht="15">
      <c r="A83" s="60"/>
      <c r="B83" s="44"/>
      <c r="C83" s="44"/>
      <c r="D83" s="6"/>
      <c r="E83" s="6"/>
      <c r="F83" s="6"/>
      <c r="G83" s="6"/>
      <c r="H83" s="30"/>
      <c r="I83" s="31"/>
      <c r="J83" s="32"/>
      <c r="K83" s="32"/>
      <c r="L83" s="32"/>
      <c r="M83" s="29"/>
      <c r="N83" s="30"/>
      <c r="O83" s="30"/>
      <c r="P83" s="30"/>
      <c r="Q83" s="30"/>
      <c r="R83" s="30"/>
      <c r="S83" s="30"/>
      <c r="T83" s="30"/>
      <c r="U83" s="30"/>
      <c r="V83" s="30"/>
      <c r="W83" s="33">
        <f t="shared" si="8"/>
        <v>0</v>
      </c>
      <c r="Y83"/>
    </row>
    <row r="84" spans="1:25" ht="15">
      <c r="A84" s="60"/>
      <c r="B84" s="44"/>
      <c r="C84" s="44"/>
      <c r="D84" s="6"/>
      <c r="E84" s="6"/>
      <c r="F84" s="6"/>
      <c r="G84" s="6"/>
      <c r="H84" s="30"/>
      <c r="I84" s="31"/>
      <c r="J84" s="32"/>
      <c r="K84" s="32"/>
      <c r="L84" s="32"/>
      <c r="M84" s="29"/>
      <c r="N84" s="30"/>
      <c r="O84" s="30"/>
      <c r="P84" s="30"/>
      <c r="Q84" s="30"/>
      <c r="R84" s="30"/>
      <c r="S84" s="30"/>
      <c r="T84" s="30"/>
      <c r="U84" s="30"/>
      <c r="V84" s="30"/>
      <c r="W84" s="33">
        <f t="shared" si="8"/>
        <v>0</v>
      </c>
      <c r="Y84"/>
    </row>
    <row r="85" spans="1:25" ht="15">
      <c r="A85" s="60"/>
      <c r="B85" s="44"/>
      <c r="C85" s="44"/>
      <c r="D85" s="6"/>
      <c r="E85" s="6"/>
      <c r="F85" s="6"/>
      <c r="G85" s="6"/>
      <c r="H85" s="30"/>
      <c r="I85" s="31"/>
      <c r="J85" s="32"/>
      <c r="K85" s="32"/>
      <c r="L85" s="32"/>
      <c r="M85" s="29"/>
      <c r="N85" s="30"/>
      <c r="O85" s="30"/>
      <c r="P85" s="30"/>
      <c r="Q85" s="30"/>
      <c r="R85" s="30"/>
      <c r="S85" s="30"/>
      <c r="T85" s="30"/>
      <c r="U85" s="30"/>
      <c r="V85" s="30"/>
      <c r="W85" s="33">
        <f t="shared" si="8"/>
        <v>0</v>
      </c>
      <c r="Y85"/>
    </row>
    <row r="86" spans="1:25" ht="15">
      <c r="A86" s="60"/>
      <c r="B86" s="44"/>
      <c r="C86" s="44"/>
      <c r="D86" s="6"/>
      <c r="E86" s="6"/>
      <c r="F86" s="6"/>
      <c r="G86" s="6"/>
      <c r="H86" s="30"/>
      <c r="I86" s="31"/>
      <c r="J86" s="32"/>
      <c r="K86" s="32"/>
      <c r="L86" s="32"/>
      <c r="M86" s="29"/>
      <c r="N86" s="30"/>
      <c r="O86" s="30"/>
      <c r="P86" s="30"/>
      <c r="Q86" s="30"/>
      <c r="R86" s="30"/>
      <c r="S86" s="30"/>
      <c r="T86" s="30"/>
      <c r="U86" s="30"/>
      <c r="V86" s="30"/>
      <c r="W86" s="33">
        <f t="shared" si="8"/>
        <v>0</v>
      </c>
      <c r="Y86"/>
    </row>
    <row r="87" spans="1:25" ht="15">
      <c r="A87" s="60"/>
      <c r="B87" s="44"/>
      <c r="C87" s="44"/>
      <c r="D87" s="6"/>
      <c r="E87" s="6"/>
      <c r="F87" s="6"/>
      <c r="G87" s="6"/>
      <c r="H87" s="30"/>
      <c r="I87" s="31"/>
      <c r="J87" s="32"/>
      <c r="K87" s="32"/>
      <c r="L87" s="32"/>
      <c r="M87" s="29"/>
      <c r="N87" s="30"/>
      <c r="O87" s="30"/>
      <c r="P87" s="30"/>
      <c r="Q87" s="30"/>
      <c r="R87" s="30"/>
      <c r="S87" s="30"/>
      <c r="T87" s="30"/>
      <c r="U87" s="30"/>
      <c r="V87" s="30"/>
      <c r="W87" s="33">
        <f t="shared" si="8"/>
        <v>0</v>
      </c>
      <c r="Y87"/>
    </row>
    <row r="88" spans="1:25" ht="15">
      <c r="A88" s="60"/>
      <c r="B88" s="44"/>
      <c r="C88" s="44"/>
      <c r="D88" s="6"/>
      <c r="E88" s="6"/>
      <c r="F88" s="6"/>
      <c r="G88" s="6"/>
      <c r="H88" s="30"/>
      <c r="I88" s="31"/>
      <c r="J88" s="32"/>
      <c r="K88" s="32"/>
      <c r="L88" s="32"/>
      <c r="M88" s="29"/>
      <c r="N88" s="30"/>
      <c r="O88" s="30"/>
      <c r="P88" s="30"/>
      <c r="Q88" s="30"/>
      <c r="R88" s="30"/>
      <c r="S88" s="30"/>
      <c r="T88" s="30"/>
      <c r="U88" s="30"/>
      <c r="V88" s="30"/>
      <c r="W88" s="33">
        <f t="shared" si="8"/>
        <v>0</v>
      </c>
      <c r="Y88"/>
    </row>
    <row r="89" spans="1:25" ht="15">
      <c r="A89" s="60"/>
      <c r="B89" s="44"/>
      <c r="C89" s="44"/>
      <c r="D89" s="6"/>
      <c r="E89" s="6"/>
      <c r="F89" s="6"/>
      <c r="G89" s="6"/>
      <c r="H89" s="30"/>
      <c r="I89" s="31"/>
      <c r="J89" s="32"/>
      <c r="K89" s="32"/>
      <c r="L89" s="32"/>
      <c r="M89" s="29"/>
      <c r="N89" s="30"/>
      <c r="O89" s="30"/>
      <c r="P89" s="30"/>
      <c r="Q89" s="30"/>
      <c r="R89" s="30"/>
      <c r="S89" s="30"/>
      <c r="T89" s="30"/>
      <c r="U89" s="30"/>
      <c r="V89" s="30"/>
      <c r="W89" s="33">
        <f t="shared" si="8"/>
        <v>0</v>
      </c>
      <c r="Y89"/>
    </row>
    <row r="90" spans="1:25" ht="15">
      <c r="A90" s="60"/>
      <c r="B90" s="44"/>
      <c r="C90" s="44"/>
      <c r="D90" s="6"/>
      <c r="E90" s="6"/>
      <c r="F90" s="6"/>
      <c r="G90" s="6"/>
      <c r="H90" s="30"/>
      <c r="I90" s="31"/>
      <c r="J90" s="32"/>
      <c r="K90" s="32"/>
      <c r="L90" s="32"/>
      <c r="M90" s="29"/>
      <c r="N90" s="30"/>
      <c r="O90" s="30"/>
      <c r="P90" s="30"/>
      <c r="Q90" s="30"/>
      <c r="R90" s="30"/>
      <c r="S90" s="30"/>
      <c r="T90" s="30"/>
      <c r="U90" s="30"/>
      <c r="V90" s="30"/>
      <c r="W90" s="33">
        <f t="shared" si="8"/>
        <v>0</v>
      </c>
      <c r="Y90"/>
    </row>
    <row r="91" spans="1:25" ht="15">
      <c r="A91" s="60"/>
      <c r="B91" s="44"/>
      <c r="C91" s="44"/>
      <c r="D91" s="6"/>
      <c r="E91" s="6"/>
      <c r="F91" s="6"/>
      <c r="G91" s="6"/>
      <c r="H91" s="30"/>
      <c r="I91" s="31"/>
      <c r="J91" s="32"/>
      <c r="K91" s="32"/>
      <c r="L91" s="32"/>
      <c r="M91" s="32">
        <f aca="true" t="shared" si="9" ref="M91:W91">K91-$Y$3</f>
        <v>-0.02389872685185185</v>
      </c>
      <c r="N91" s="32">
        <f t="shared" si="9"/>
        <v>-0.02389872685185185</v>
      </c>
      <c r="O91" s="32">
        <f t="shared" si="9"/>
        <v>-0.0477974537037037</v>
      </c>
      <c r="P91" s="32">
        <f t="shared" si="9"/>
        <v>-0.0477974537037037</v>
      </c>
      <c r="Q91" s="32">
        <f t="shared" si="9"/>
        <v>-0.07169618055555556</v>
      </c>
      <c r="R91" s="32">
        <f t="shared" si="9"/>
        <v>-0.07169618055555556</v>
      </c>
      <c r="S91" s="32">
        <f t="shared" si="9"/>
        <v>-0.0955949074074074</v>
      </c>
      <c r="T91" s="32">
        <f t="shared" si="9"/>
        <v>-0.0955949074074074</v>
      </c>
      <c r="U91" s="32">
        <f t="shared" si="9"/>
        <v>-0.11949363425925925</v>
      </c>
      <c r="V91" s="32">
        <f t="shared" si="9"/>
        <v>-0.11949363425925925</v>
      </c>
      <c r="W91" s="32">
        <f t="shared" si="9"/>
        <v>-0.14339236111111112</v>
      </c>
      <c r="Y91"/>
    </row>
    <row r="92" spans="1:25" ht="15">
      <c r="A92" s="60"/>
      <c r="B92" s="44"/>
      <c r="C92" s="44"/>
      <c r="D92" s="6"/>
      <c r="E92" s="6"/>
      <c r="F92" s="6"/>
      <c r="G92" s="6"/>
      <c r="H92" s="30"/>
      <c r="I92" s="31"/>
      <c r="J92" s="32"/>
      <c r="K92" s="32"/>
      <c r="L92" s="32"/>
      <c r="M92" s="29"/>
      <c r="N92" s="30"/>
      <c r="O92" s="30"/>
      <c r="P92" s="30"/>
      <c r="Q92" s="30"/>
      <c r="R92" s="30"/>
      <c r="S92" s="30"/>
      <c r="T92" s="30"/>
      <c r="U92" s="30"/>
      <c r="V92" s="30"/>
      <c r="W92" s="33">
        <f t="shared" si="8"/>
        <v>0</v>
      </c>
      <c r="X92" s="57"/>
      <c r="Y92"/>
    </row>
    <row r="93" spans="1:25" ht="15">
      <c r="A93" s="60"/>
      <c r="B93" s="44"/>
      <c r="C93" s="44"/>
      <c r="D93" s="6"/>
      <c r="E93" s="6"/>
      <c r="F93" s="6"/>
      <c r="G93" s="6"/>
      <c r="H93" s="30"/>
      <c r="I93" s="31"/>
      <c r="J93" s="58"/>
      <c r="K93" s="58"/>
      <c r="L93" s="58"/>
      <c r="M93" s="29"/>
      <c r="N93" s="30"/>
      <c r="O93" s="30"/>
      <c r="P93" s="30"/>
      <c r="Q93" s="30"/>
      <c r="R93" s="30"/>
      <c r="S93" s="30"/>
      <c r="T93" s="30"/>
      <c r="U93" s="30"/>
      <c r="V93" s="30"/>
      <c r="W93" s="33">
        <f t="shared" si="8"/>
        <v>0</v>
      </c>
      <c r="Y93"/>
    </row>
    <row r="94" spans="1:25" ht="15">
      <c r="A94" s="60"/>
      <c r="B94" s="44"/>
      <c r="C94" s="44"/>
      <c r="D94" s="6"/>
      <c r="E94" s="6"/>
      <c r="F94" s="6"/>
      <c r="G94" s="6"/>
      <c r="H94" s="30"/>
      <c r="I94" s="31"/>
      <c r="J94" s="58"/>
      <c r="K94" s="58"/>
      <c r="L94" s="58"/>
      <c r="M94" s="29"/>
      <c r="N94" s="30"/>
      <c r="O94" s="30"/>
      <c r="P94" s="30"/>
      <c r="Q94" s="30"/>
      <c r="R94" s="30"/>
      <c r="S94" s="30"/>
      <c r="T94" s="30"/>
      <c r="U94" s="30"/>
      <c r="V94" s="30"/>
      <c r="W94" s="33">
        <f t="shared" si="8"/>
        <v>0</v>
      </c>
      <c r="Y94"/>
    </row>
    <row r="95" spans="1:25" ht="15">
      <c r="A95" s="60"/>
      <c r="B95" s="44"/>
      <c r="C95" s="44"/>
      <c r="D95" s="6"/>
      <c r="E95" s="6"/>
      <c r="F95" s="6"/>
      <c r="G95" s="6"/>
      <c r="H95" s="30"/>
      <c r="I95" s="31"/>
      <c r="J95" s="52"/>
      <c r="K95" s="47"/>
      <c r="L95" s="47"/>
      <c r="M95" s="29"/>
      <c r="N95" s="30"/>
      <c r="O95" s="30"/>
      <c r="P95" s="30"/>
      <c r="Q95" s="30"/>
      <c r="R95" s="30"/>
      <c r="S95" s="30"/>
      <c r="T95" s="30"/>
      <c r="U95" s="30"/>
      <c r="V95" s="30"/>
      <c r="W95" s="33">
        <f t="shared" si="8"/>
        <v>0</v>
      </c>
      <c r="Y95"/>
    </row>
    <row r="96" spans="1:25" ht="15">
      <c r="A96" s="60"/>
      <c r="B96" s="44"/>
      <c r="C96" s="44"/>
      <c r="D96" s="6"/>
      <c r="E96" s="6"/>
      <c r="F96" s="6"/>
      <c r="G96" s="6"/>
      <c r="H96" s="30"/>
      <c r="I96" s="31"/>
      <c r="J96" s="32"/>
      <c r="K96" s="32"/>
      <c r="L96" s="47"/>
      <c r="M96" s="29"/>
      <c r="N96" s="30"/>
      <c r="O96" s="30"/>
      <c r="P96" s="30"/>
      <c r="Q96" s="30"/>
      <c r="R96" s="30"/>
      <c r="S96" s="30"/>
      <c r="T96" s="30"/>
      <c r="U96" s="30"/>
      <c r="V96" s="30"/>
      <c r="W96" s="33">
        <f t="shared" si="8"/>
        <v>0</v>
      </c>
      <c r="Y96"/>
    </row>
    <row r="97" spans="1:25" ht="15">
      <c r="A97" s="61"/>
      <c r="B97" s="44"/>
      <c r="C97" s="44"/>
      <c r="D97" s="6"/>
      <c r="E97" s="6"/>
      <c r="F97" s="6"/>
      <c r="G97" s="6"/>
      <c r="H97" s="30"/>
      <c r="I97" s="31"/>
      <c r="J97" s="32"/>
      <c r="K97" s="32"/>
      <c r="L97" s="32"/>
      <c r="M97" s="29"/>
      <c r="N97" s="30"/>
      <c r="O97" s="30"/>
      <c r="P97" s="30"/>
      <c r="Q97" s="30"/>
      <c r="R97" s="30"/>
      <c r="S97" s="30"/>
      <c r="T97" s="30"/>
      <c r="U97" s="30"/>
      <c r="V97" s="30"/>
      <c r="W97" s="33">
        <f t="shared" si="8"/>
        <v>0</v>
      </c>
      <c r="Y97"/>
    </row>
    <row r="98" spans="1:25" ht="15">
      <c r="A98" s="61"/>
      <c r="B98" s="44"/>
      <c r="C98" s="44"/>
      <c r="D98" s="6"/>
      <c r="E98" s="6"/>
      <c r="F98" s="6"/>
      <c r="G98" s="6"/>
      <c r="H98" s="30"/>
      <c r="I98" s="31"/>
      <c r="J98" s="32"/>
      <c r="K98" s="32"/>
      <c r="L98" s="32"/>
      <c r="M98" s="29"/>
      <c r="N98" s="30"/>
      <c r="O98" s="30"/>
      <c r="P98" s="30"/>
      <c r="Q98" s="30"/>
      <c r="R98" s="30"/>
      <c r="S98" s="30"/>
      <c r="T98" s="30"/>
      <c r="U98" s="30"/>
      <c r="V98" s="30"/>
      <c r="W98" s="33">
        <f t="shared" si="8"/>
        <v>0</v>
      </c>
      <c r="Y98"/>
    </row>
    <row r="99" spans="1:25" ht="15">
      <c r="A99" s="61"/>
      <c r="B99" s="44"/>
      <c r="C99" s="44"/>
      <c r="D99" s="6"/>
      <c r="E99" s="6"/>
      <c r="F99" s="6"/>
      <c r="G99" s="6"/>
      <c r="H99" s="30"/>
      <c r="I99" s="31"/>
      <c r="J99" s="32"/>
      <c r="K99" s="32"/>
      <c r="L99" s="32"/>
      <c r="M99" s="29"/>
      <c r="N99" s="30"/>
      <c r="O99" s="30"/>
      <c r="P99" s="30"/>
      <c r="Q99" s="30"/>
      <c r="R99" s="30"/>
      <c r="S99" s="30"/>
      <c r="T99" s="30"/>
      <c r="U99" s="30"/>
      <c r="V99" s="30"/>
      <c r="W99" s="33">
        <f t="shared" si="8"/>
        <v>0</v>
      </c>
      <c r="Y99"/>
    </row>
    <row r="100" spans="1:25" ht="15">
      <c r="A100" s="61"/>
      <c r="B100" s="44"/>
      <c r="C100" s="44"/>
      <c r="D100" s="6"/>
      <c r="E100" s="6"/>
      <c r="F100" s="6"/>
      <c r="G100" s="6"/>
      <c r="H100" s="30"/>
      <c r="I100" s="31"/>
      <c r="J100" s="32"/>
      <c r="K100" s="32"/>
      <c r="L100" s="32"/>
      <c r="M100" s="29"/>
      <c r="N100" s="30"/>
      <c r="O100" s="30"/>
      <c r="P100" s="30"/>
      <c r="Q100" s="30"/>
      <c r="R100" s="30"/>
      <c r="S100" s="30"/>
      <c r="T100" s="30"/>
      <c r="U100" s="30"/>
      <c r="V100" s="30"/>
      <c r="W100" s="33">
        <f t="shared" si="8"/>
        <v>0</v>
      </c>
      <c r="Y100"/>
    </row>
    <row r="101" spans="1:25" ht="15">
      <c r="A101" s="61"/>
      <c r="B101" s="44"/>
      <c r="C101" s="44"/>
      <c r="D101" s="6"/>
      <c r="E101" s="6"/>
      <c r="F101" s="6"/>
      <c r="G101" s="6"/>
      <c r="H101" s="30"/>
      <c r="I101" s="31"/>
      <c r="J101" s="32"/>
      <c r="K101" s="32"/>
      <c r="L101" s="32">
        <f aca="true" t="shared" si="10" ref="L101:L115">J101-$Y$3</f>
        <v>-0.02389872685185185</v>
      </c>
      <c r="M101" s="29"/>
      <c r="N101" s="30"/>
      <c r="O101" s="30"/>
      <c r="P101" s="30"/>
      <c r="Q101" s="30"/>
      <c r="R101" s="30"/>
      <c r="S101" s="30"/>
      <c r="T101" s="30"/>
      <c r="U101" s="30"/>
      <c r="V101" s="30"/>
      <c r="W101" s="33">
        <f t="shared" si="8"/>
        <v>0</v>
      </c>
      <c r="Y101"/>
    </row>
    <row r="102" spans="1:25" ht="15">
      <c r="A102" s="61"/>
      <c r="B102" s="44"/>
      <c r="C102" s="44"/>
      <c r="D102" s="6"/>
      <c r="E102" s="6"/>
      <c r="F102" s="6"/>
      <c r="G102" s="6"/>
      <c r="H102" s="30"/>
      <c r="I102" s="31"/>
      <c r="J102" s="32"/>
      <c r="K102" s="32"/>
      <c r="L102" s="32">
        <f t="shared" si="10"/>
        <v>-0.02389872685185185</v>
      </c>
      <c r="M102" s="29"/>
      <c r="N102" s="30"/>
      <c r="O102" s="30"/>
      <c r="P102" s="30"/>
      <c r="Q102" s="30"/>
      <c r="R102" s="30"/>
      <c r="S102" s="30"/>
      <c r="T102" s="30"/>
      <c r="U102" s="30"/>
      <c r="V102" s="30"/>
      <c r="W102" s="33">
        <f t="shared" si="8"/>
        <v>0</v>
      </c>
      <c r="Y102"/>
    </row>
    <row r="103" spans="1:25" ht="15">
      <c r="A103" s="61"/>
      <c r="B103" s="44"/>
      <c r="C103" s="44"/>
      <c r="D103" s="6"/>
      <c r="E103" s="6"/>
      <c r="F103" s="6"/>
      <c r="G103" s="6"/>
      <c r="H103" s="30"/>
      <c r="I103" s="31"/>
      <c r="J103" s="32"/>
      <c r="K103" s="32"/>
      <c r="L103" s="32">
        <f t="shared" si="10"/>
        <v>-0.02389872685185185</v>
      </c>
      <c r="M103" s="29"/>
      <c r="N103" s="30"/>
      <c r="O103" s="30"/>
      <c r="P103" s="30"/>
      <c r="Q103" s="30"/>
      <c r="R103" s="30"/>
      <c r="S103" s="30"/>
      <c r="T103" s="30"/>
      <c r="U103" s="30"/>
      <c r="V103" s="30"/>
      <c r="W103" s="33">
        <f aca="true" t="shared" si="11" ref="W103:W134">SUM(M103:V103)</f>
        <v>0</v>
      </c>
      <c r="Y103"/>
    </row>
    <row r="104" spans="1:25" ht="15">
      <c r="A104" s="61"/>
      <c r="B104" s="44"/>
      <c r="C104" s="44"/>
      <c r="D104" s="6"/>
      <c r="E104" s="6"/>
      <c r="F104" s="6"/>
      <c r="G104" s="6"/>
      <c r="H104" s="30"/>
      <c r="I104" s="31"/>
      <c r="J104" s="32"/>
      <c r="K104" s="32"/>
      <c r="L104" s="32">
        <f t="shared" si="10"/>
        <v>-0.02389872685185185</v>
      </c>
      <c r="M104" s="29"/>
      <c r="N104" s="30"/>
      <c r="O104" s="30"/>
      <c r="P104" s="30"/>
      <c r="Q104" s="30"/>
      <c r="R104" s="30"/>
      <c r="S104" s="30"/>
      <c r="T104" s="30"/>
      <c r="U104" s="30"/>
      <c r="V104" s="30"/>
      <c r="W104" s="33">
        <f t="shared" si="11"/>
        <v>0</v>
      </c>
      <c r="Y104"/>
    </row>
    <row r="105" spans="1:25" ht="15">
      <c r="A105" s="61"/>
      <c r="B105" s="44"/>
      <c r="C105" s="44"/>
      <c r="D105" s="6"/>
      <c r="E105" s="6"/>
      <c r="F105" s="6"/>
      <c r="G105" s="6"/>
      <c r="H105" s="30"/>
      <c r="I105" s="31"/>
      <c r="J105" s="32"/>
      <c r="K105" s="32"/>
      <c r="L105" s="32">
        <f t="shared" si="10"/>
        <v>-0.02389872685185185</v>
      </c>
      <c r="M105" s="29"/>
      <c r="N105" s="30"/>
      <c r="O105" s="30"/>
      <c r="P105" s="30"/>
      <c r="Q105" s="30"/>
      <c r="R105" s="30"/>
      <c r="S105" s="30"/>
      <c r="T105" s="30"/>
      <c r="U105" s="30"/>
      <c r="V105" s="30"/>
      <c r="W105" s="33">
        <f t="shared" si="11"/>
        <v>0</v>
      </c>
      <c r="Y105"/>
    </row>
    <row r="106" spans="1:25" ht="15">
      <c r="A106" s="61"/>
      <c r="B106" s="44"/>
      <c r="C106" s="44"/>
      <c r="D106" s="6"/>
      <c r="E106" s="6"/>
      <c r="F106" s="6"/>
      <c r="G106" s="6"/>
      <c r="H106" s="30"/>
      <c r="I106" s="31"/>
      <c r="J106" s="32"/>
      <c r="K106" s="32"/>
      <c r="L106" s="32">
        <f t="shared" si="10"/>
        <v>-0.02389872685185185</v>
      </c>
      <c r="M106" s="29"/>
      <c r="N106" s="30"/>
      <c r="O106" s="30"/>
      <c r="P106" s="30"/>
      <c r="Q106" s="30"/>
      <c r="R106" s="30"/>
      <c r="S106" s="30"/>
      <c r="T106" s="30"/>
      <c r="U106" s="30"/>
      <c r="V106" s="30"/>
      <c r="W106" s="33">
        <f t="shared" si="11"/>
        <v>0</v>
      </c>
      <c r="Y106"/>
    </row>
    <row r="107" spans="1:25" ht="15">
      <c r="A107" s="61"/>
      <c r="B107" s="44"/>
      <c r="C107" s="44"/>
      <c r="D107" s="6"/>
      <c r="E107" s="6"/>
      <c r="F107" s="6"/>
      <c r="G107" s="6"/>
      <c r="H107" s="30"/>
      <c r="I107" s="31"/>
      <c r="J107" s="32"/>
      <c r="K107" s="32"/>
      <c r="L107" s="32">
        <f t="shared" si="10"/>
        <v>-0.02389872685185185</v>
      </c>
      <c r="M107" s="29"/>
      <c r="N107" s="30"/>
      <c r="O107" s="30"/>
      <c r="P107" s="30"/>
      <c r="Q107" s="30"/>
      <c r="R107" s="30"/>
      <c r="S107" s="30"/>
      <c r="T107" s="30"/>
      <c r="U107" s="30"/>
      <c r="V107" s="30"/>
      <c r="W107" s="33">
        <f t="shared" si="11"/>
        <v>0</v>
      </c>
      <c r="Y107"/>
    </row>
    <row r="108" spans="1:25" ht="15">
      <c r="A108" s="61"/>
      <c r="B108" s="44"/>
      <c r="C108" s="44"/>
      <c r="D108" s="6"/>
      <c r="E108" s="6"/>
      <c r="F108" s="6"/>
      <c r="G108" s="6"/>
      <c r="H108" s="30"/>
      <c r="I108" s="31"/>
      <c r="J108" s="32"/>
      <c r="K108" s="32"/>
      <c r="L108" s="32">
        <f t="shared" si="10"/>
        <v>-0.02389872685185185</v>
      </c>
      <c r="M108" s="29"/>
      <c r="N108" s="30"/>
      <c r="O108" s="30"/>
      <c r="P108" s="30"/>
      <c r="Q108" s="30"/>
      <c r="R108" s="30"/>
      <c r="S108" s="30"/>
      <c r="T108" s="30"/>
      <c r="U108" s="30"/>
      <c r="V108" s="30"/>
      <c r="W108" s="33">
        <f t="shared" si="11"/>
        <v>0</v>
      </c>
      <c r="Y108"/>
    </row>
    <row r="109" spans="1:25" ht="15">
      <c r="A109" s="61"/>
      <c r="B109" s="44"/>
      <c r="C109" s="44"/>
      <c r="D109" s="6"/>
      <c r="E109" s="6"/>
      <c r="F109" s="6"/>
      <c r="G109" s="6"/>
      <c r="H109" s="30"/>
      <c r="I109" s="31"/>
      <c r="J109" s="32"/>
      <c r="K109" s="32"/>
      <c r="L109" s="32">
        <f t="shared" si="10"/>
        <v>-0.02389872685185185</v>
      </c>
      <c r="M109" s="29"/>
      <c r="N109" s="30"/>
      <c r="O109" s="30"/>
      <c r="P109" s="30"/>
      <c r="Q109" s="30"/>
      <c r="R109" s="30"/>
      <c r="S109" s="30"/>
      <c r="T109" s="30"/>
      <c r="U109" s="30"/>
      <c r="V109" s="30"/>
      <c r="W109" s="33">
        <f t="shared" si="11"/>
        <v>0</v>
      </c>
      <c r="Y109"/>
    </row>
    <row r="110" spans="1:25" ht="15">
      <c r="A110" s="61"/>
      <c r="B110" s="44"/>
      <c r="C110" s="44"/>
      <c r="D110" s="6"/>
      <c r="E110" s="6"/>
      <c r="F110" s="6"/>
      <c r="G110" s="6"/>
      <c r="H110" s="30"/>
      <c r="I110" s="31"/>
      <c r="J110" s="32"/>
      <c r="K110" s="32"/>
      <c r="L110" s="32">
        <f t="shared" si="10"/>
        <v>-0.02389872685185185</v>
      </c>
      <c r="M110" s="29"/>
      <c r="N110" s="30"/>
      <c r="O110" s="30"/>
      <c r="P110" s="30"/>
      <c r="Q110" s="30"/>
      <c r="R110" s="30"/>
      <c r="S110" s="30"/>
      <c r="T110" s="30"/>
      <c r="U110" s="30"/>
      <c r="V110" s="30"/>
      <c r="W110" s="33">
        <f t="shared" si="11"/>
        <v>0</v>
      </c>
      <c r="Y110"/>
    </row>
    <row r="111" spans="1:25" ht="15">
      <c r="A111" s="61"/>
      <c r="B111" s="44"/>
      <c r="C111" s="44"/>
      <c r="D111" s="6"/>
      <c r="E111" s="6"/>
      <c r="F111" s="6"/>
      <c r="G111" s="6"/>
      <c r="H111" s="30"/>
      <c r="I111" s="31"/>
      <c r="J111" s="32"/>
      <c r="K111" s="32"/>
      <c r="L111" s="32">
        <f t="shared" si="10"/>
        <v>-0.02389872685185185</v>
      </c>
      <c r="M111" s="29"/>
      <c r="N111" s="30"/>
      <c r="O111" s="30"/>
      <c r="P111" s="30"/>
      <c r="Q111" s="30"/>
      <c r="R111" s="30"/>
      <c r="S111" s="30"/>
      <c r="T111" s="30"/>
      <c r="U111" s="30"/>
      <c r="V111" s="30"/>
      <c r="W111" s="33">
        <f t="shared" si="11"/>
        <v>0</v>
      </c>
      <c r="Y111"/>
    </row>
    <row r="112" spans="1:25" ht="15">
      <c r="A112" s="61"/>
      <c r="B112" s="44"/>
      <c r="C112" s="44"/>
      <c r="D112" s="6"/>
      <c r="E112" s="6"/>
      <c r="F112" s="6"/>
      <c r="G112" s="6"/>
      <c r="H112" s="30"/>
      <c r="I112" s="31"/>
      <c r="J112" s="32"/>
      <c r="K112" s="32"/>
      <c r="L112" s="32">
        <f t="shared" si="10"/>
        <v>-0.02389872685185185</v>
      </c>
      <c r="M112" s="29"/>
      <c r="N112" s="30"/>
      <c r="O112" s="30"/>
      <c r="P112" s="30"/>
      <c r="Q112" s="30"/>
      <c r="R112" s="30"/>
      <c r="S112" s="30"/>
      <c r="T112" s="30"/>
      <c r="U112" s="30"/>
      <c r="V112" s="30"/>
      <c r="W112" s="33">
        <f t="shared" si="11"/>
        <v>0</v>
      </c>
      <c r="Y112"/>
    </row>
    <row r="113" spans="1:25" ht="15">
      <c r="A113" s="61"/>
      <c r="B113" s="44"/>
      <c r="C113" s="44"/>
      <c r="D113" s="6"/>
      <c r="E113" s="6"/>
      <c r="F113" s="6"/>
      <c r="G113" s="6"/>
      <c r="H113" s="30"/>
      <c r="I113" s="31"/>
      <c r="J113" s="32"/>
      <c r="K113" s="32"/>
      <c r="L113" s="32">
        <f t="shared" si="10"/>
        <v>-0.02389872685185185</v>
      </c>
      <c r="M113" s="29"/>
      <c r="N113" s="30"/>
      <c r="O113" s="30"/>
      <c r="P113" s="30"/>
      <c r="Q113" s="30"/>
      <c r="R113" s="30"/>
      <c r="S113" s="30"/>
      <c r="T113" s="30"/>
      <c r="U113" s="30"/>
      <c r="V113" s="30"/>
      <c r="W113" s="33">
        <f t="shared" si="11"/>
        <v>0</v>
      </c>
      <c r="Y113"/>
    </row>
    <row r="114" spans="1:25" ht="15">
      <c r="A114" s="61"/>
      <c r="B114" s="44"/>
      <c r="C114" s="44"/>
      <c r="D114" s="6"/>
      <c r="E114" s="6"/>
      <c r="F114" s="6"/>
      <c r="G114" s="6"/>
      <c r="H114" s="30"/>
      <c r="I114" s="31"/>
      <c r="J114" s="32"/>
      <c r="K114" s="32"/>
      <c r="L114" s="32">
        <f t="shared" si="10"/>
        <v>-0.02389872685185185</v>
      </c>
      <c r="M114" s="29"/>
      <c r="N114" s="30"/>
      <c r="O114" s="30"/>
      <c r="P114" s="30"/>
      <c r="Q114" s="30"/>
      <c r="R114" s="30"/>
      <c r="S114" s="30"/>
      <c r="T114" s="30"/>
      <c r="U114" s="30"/>
      <c r="V114" s="30"/>
      <c r="W114" s="33">
        <f t="shared" si="11"/>
        <v>0</v>
      </c>
      <c r="Y114"/>
    </row>
    <row r="115" spans="1:25" ht="15">
      <c r="A115" s="61"/>
      <c r="B115" s="44"/>
      <c r="C115" s="44"/>
      <c r="D115" s="6"/>
      <c r="E115" s="6"/>
      <c r="F115" s="6"/>
      <c r="G115" s="6"/>
      <c r="H115" s="30"/>
      <c r="I115" s="31"/>
      <c r="J115" s="32"/>
      <c r="K115" s="32"/>
      <c r="L115" s="32">
        <f t="shared" si="10"/>
        <v>-0.02389872685185185</v>
      </c>
      <c r="M115" s="29"/>
      <c r="N115" s="30"/>
      <c r="O115" s="30"/>
      <c r="P115" s="30"/>
      <c r="Q115" s="30"/>
      <c r="R115" s="30"/>
      <c r="S115" s="30"/>
      <c r="T115" s="30"/>
      <c r="U115" s="30"/>
      <c r="V115" s="30"/>
      <c r="W115" s="33">
        <f t="shared" si="11"/>
        <v>0</v>
      </c>
      <c r="Y115"/>
    </row>
    <row r="116" spans="1:25" ht="15">
      <c r="A116" s="61"/>
      <c r="B116" s="44"/>
      <c r="C116" s="44"/>
      <c r="D116" s="6"/>
      <c r="E116" s="6"/>
      <c r="F116" s="6"/>
      <c r="G116" s="6"/>
      <c r="H116" s="30"/>
      <c r="I116" s="31"/>
      <c r="J116" s="32"/>
      <c r="K116" s="32"/>
      <c r="L116" s="32">
        <f aca="true" t="shared" si="12" ref="L116:L147">J116-$Y$3</f>
        <v>-0.02389872685185185</v>
      </c>
      <c r="M116" s="29"/>
      <c r="N116" s="30"/>
      <c r="O116" s="30"/>
      <c r="P116" s="30"/>
      <c r="Q116" s="30"/>
      <c r="R116" s="30"/>
      <c r="S116" s="30"/>
      <c r="T116" s="30"/>
      <c r="U116" s="30"/>
      <c r="V116" s="30"/>
      <c r="W116" s="33">
        <f t="shared" si="11"/>
        <v>0</v>
      </c>
      <c r="Y116"/>
    </row>
    <row r="117" spans="1:25" ht="15">
      <c r="A117" s="61"/>
      <c r="B117" s="44"/>
      <c r="C117" s="44"/>
      <c r="D117" s="6"/>
      <c r="E117" s="6"/>
      <c r="F117" s="6"/>
      <c r="G117" s="6"/>
      <c r="H117" s="30"/>
      <c r="I117" s="31"/>
      <c r="J117" s="32"/>
      <c r="K117" s="32"/>
      <c r="L117" s="32">
        <f t="shared" si="12"/>
        <v>-0.02389872685185185</v>
      </c>
      <c r="M117" s="29"/>
      <c r="N117" s="30"/>
      <c r="O117" s="30"/>
      <c r="P117" s="30"/>
      <c r="Q117" s="30"/>
      <c r="R117" s="30"/>
      <c r="S117" s="30"/>
      <c r="T117" s="30"/>
      <c r="U117" s="30"/>
      <c r="V117" s="30"/>
      <c r="W117" s="33">
        <f t="shared" si="11"/>
        <v>0</v>
      </c>
      <c r="Y117"/>
    </row>
    <row r="118" spans="1:25" ht="15">
      <c r="A118" s="61"/>
      <c r="B118" s="44"/>
      <c r="C118" s="44"/>
      <c r="D118" s="6"/>
      <c r="E118" s="6"/>
      <c r="F118" s="6"/>
      <c r="G118" s="6"/>
      <c r="H118" s="30"/>
      <c r="I118" s="31"/>
      <c r="J118" s="32"/>
      <c r="K118" s="32"/>
      <c r="L118" s="32">
        <f t="shared" si="12"/>
        <v>-0.02389872685185185</v>
      </c>
      <c r="M118" s="29"/>
      <c r="N118" s="30"/>
      <c r="O118" s="30"/>
      <c r="P118" s="30"/>
      <c r="Q118" s="30"/>
      <c r="R118" s="30"/>
      <c r="S118" s="30"/>
      <c r="T118" s="30"/>
      <c r="U118" s="30"/>
      <c r="V118" s="30"/>
      <c r="W118" s="33">
        <f t="shared" si="11"/>
        <v>0</v>
      </c>
      <c r="Y118"/>
    </row>
    <row r="119" spans="1:25" ht="15">
      <c r="A119" s="61"/>
      <c r="B119" s="44"/>
      <c r="C119" s="44"/>
      <c r="D119" s="6"/>
      <c r="E119" s="6"/>
      <c r="F119" s="6"/>
      <c r="G119" s="6"/>
      <c r="H119" s="30"/>
      <c r="I119" s="31"/>
      <c r="J119" s="32"/>
      <c r="K119" s="32"/>
      <c r="L119" s="32">
        <f t="shared" si="12"/>
        <v>-0.02389872685185185</v>
      </c>
      <c r="M119" s="29"/>
      <c r="N119" s="30"/>
      <c r="O119" s="30"/>
      <c r="P119" s="30"/>
      <c r="Q119" s="30"/>
      <c r="R119" s="30"/>
      <c r="S119" s="30"/>
      <c r="T119" s="30"/>
      <c r="U119" s="30"/>
      <c r="V119" s="30"/>
      <c r="W119" s="33">
        <f t="shared" si="11"/>
        <v>0</v>
      </c>
      <c r="Y119"/>
    </row>
    <row r="120" spans="1:25" ht="15">
      <c r="A120" s="61"/>
      <c r="B120" s="44"/>
      <c r="C120" s="44"/>
      <c r="D120" s="6"/>
      <c r="E120" s="6"/>
      <c r="F120" s="6"/>
      <c r="G120" s="6"/>
      <c r="H120" s="30"/>
      <c r="I120" s="31"/>
      <c r="J120" s="32"/>
      <c r="K120" s="32"/>
      <c r="L120" s="32">
        <f t="shared" si="12"/>
        <v>-0.02389872685185185</v>
      </c>
      <c r="M120" s="29"/>
      <c r="N120" s="30"/>
      <c r="O120" s="30"/>
      <c r="P120" s="30"/>
      <c r="Q120" s="30"/>
      <c r="R120" s="30"/>
      <c r="S120" s="30"/>
      <c r="T120" s="30"/>
      <c r="U120" s="30"/>
      <c r="V120" s="30"/>
      <c r="W120" s="33">
        <f t="shared" si="11"/>
        <v>0</v>
      </c>
      <c r="Y120"/>
    </row>
    <row r="121" spans="1:25" ht="15">
      <c r="A121" s="61"/>
      <c r="B121" s="44"/>
      <c r="C121" s="44"/>
      <c r="D121" s="6"/>
      <c r="E121" s="6"/>
      <c r="F121" s="6"/>
      <c r="G121" s="6"/>
      <c r="H121" s="30"/>
      <c r="I121" s="31"/>
      <c r="J121" s="32"/>
      <c r="K121" s="32"/>
      <c r="L121" s="32">
        <f t="shared" si="12"/>
        <v>-0.02389872685185185</v>
      </c>
      <c r="M121" s="29"/>
      <c r="N121" s="30"/>
      <c r="O121" s="30"/>
      <c r="P121" s="30"/>
      <c r="Q121" s="30"/>
      <c r="R121" s="30"/>
      <c r="S121" s="30"/>
      <c r="T121" s="30"/>
      <c r="U121" s="30"/>
      <c r="V121" s="30"/>
      <c r="W121" s="33">
        <f t="shared" si="11"/>
        <v>0</v>
      </c>
      <c r="Y121"/>
    </row>
    <row r="122" spans="1:25" ht="15">
      <c r="A122" s="61"/>
      <c r="B122" s="44"/>
      <c r="C122" s="44"/>
      <c r="D122" s="6"/>
      <c r="E122" s="6"/>
      <c r="F122" s="6"/>
      <c r="G122" s="6"/>
      <c r="H122" s="30"/>
      <c r="I122" s="31"/>
      <c r="J122" s="32"/>
      <c r="K122" s="32"/>
      <c r="L122" s="32">
        <f t="shared" si="12"/>
        <v>-0.02389872685185185</v>
      </c>
      <c r="M122" s="29"/>
      <c r="N122" s="30"/>
      <c r="O122" s="30"/>
      <c r="P122" s="30"/>
      <c r="Q122" s="30"/>
      <c r="R122" s="30"/>
      <c r="S122" s="30"/>
      <c r="T122" s="30"/>
      <c r="U122" s="30"/>
      <c r="V122" s="30"/>
      <c r="W122" s="33">
        <f t="shared" si="11"/>
        <v>0</v>
      </c>
      <c r="Y122"/>
    </row>
    <row r="123" spans="1:25" ht="15">
      <c r="A123" s="61"/>
      <c r="B123" s="44"/>
      <c r="C123" s="44"/>
      <c r="D123" s="6"/>
      <c r="E123" s="6"/>
      <c r="F123" s="6"/>
      <c r="G123" s="6"/>
      <c r="H123" s="30"/>
      <c r="I123" s="31"/>
      <c r="J123" s="32"/>
      <c r="K123" s="32"/>
      <c r="L123" s="32">
        <f t="shared" si="12"/>
        <v>-0.02389872685185185</v>
      </c>
      <c r="M123" s="29"/>
      <c r="N123" s="30"/>
      <c r="O123" s="30"/>
      <c r="P123" s="30"/>
      <c r="Q123" s="30"/>
      <c r="R123" s="30"/>
      <c r="S123" s="30"/>
      <c r="T123" s="30"/>
      <c r="U123" s="30"/>
      <c r="V123" s="30"/>
      <c r="W123" s="33">
        <f t="shared" si="11"/>
        <v>0</v>
      </c>
      <c r="Y123"/>
    </row>
    <row r="124" spans="1:25" ht="15">
      <c r="A124" s="61"/>
      <c r="B124" s="44"/>
      <c r="C124" s="44"/>
      <c r="D124" s="6"/>
      <c r="E124" s="6"/>
      <c r="F124" s="6"/>
      <c r="G124" s="6"/>
      <c r="H124" s="30"/>
      <c r="I124" s="31"/>
      <c r="J124" s="32"/>
      <c r="K124" s="32"/>
      <c r="L124" s="32">
        <f t="shared" si="12"/>
        <v>-0.02389872685185185</v>
      </c>
      <c r="M124" s="29"/>
      <c r="N124" s="30"/>
      <c r="O124" s="30"/>
      <c r="P124" s="30"/>
      <c r="Q124" s="30"/>
      <c r="R124" s="30"/>
      <c r="S124" s="30"/>
      <c r="T124" s="30"/>
      <c r="U124" s="30"/>
      <c r="V124" s="30"/>
      <c r="W124" s="33">
        <f t="shared" si="11"/>
        <v>0</v>
      </c>
      <c r="Y124"/>
    </row>
    <row r="125" spans="1:25" ht="15">
      <c r="A125" s="61"/>
      <c r="B125" s="44"/>
      <c r="C125" s="44"/>
      <c r="D125" s="6"/>
      <c r="E125" s="6"/>
      <c r="F125" s="6"/>
      <c r="G125" s="6"/>
      <c r="H125" s="30"/>
      <c r="I125" s="31"/>
      <c r="J125" s="32"/>
      <c r="K125" s="32"/>
      <c r="L125" s="32">
        <f t="shared" si="12"/>
        <v>-0.02389872685185185</v>
      </c>
      <c r="M125" s="29"/>
      <c r="N125" s="30"/>
      <c r="O125" s="30"/>
      <c r="P125" s="30"/>
      <c r="Q125" s="30"/>
      <c r="R125" s="30"/>
      <c r="S125" s="30"/>
      <c r="T125" s="30"/>
      <c r="U125" s="30"/>
      <c r="V125" s="30"/>
      <c r="W125" s="33">
        <f t="shared" si="11"/>
        <v>0</v>
      </c>
      <c r="Y125"/>
    </row>
    <row r="126" spans="1:25" ht="15">
      <c r="A126" s="61"/>
      <c r="B126" s="44"/>
      <c r="C126" s="44"/>
      <c r="D126" s="6"/>
      <c r="E126" s="6"/>
      <c r="F126" s="6"/>
      <c r="G126" s="6"/>
      <c r="H126" s="30"/>
      <c r="I126" s="31"/>
      <c r="J126" s="32"/>
      <c r="K126" s="32"/>
      <c r="L126" s="32">
        <f t="shared" si="12"/>
        <v>-0.02389872685185185</v>
      </c>
      <c r="M126" s="29"/>
      <c r="N126" s="30"/>
      <c r="O126" s="30"/>
      <c r="P126" s="30"/>
      <c r="Q126" s="30"/>
      <c r="R126" s="30"/>
      <c r="S126" s="30"/>
      <c r="T126" s="30"/>
      <c r="U126" s="30"/>
      <c r="V126" s="30"/>
      <c r="W126" s="33">
        <f t="shared" si="11"/>
        <v>0</v>
      </c>
      <c r="Y126"/>
    </row>
    <row r="127" spans="1:25" ht="15">
      <c r="A127" s="61"/>
      <c r="B127" s="44"/>
      <c r="C127" s="44"/>
      <c r="D127" s="6"/>
      <c r="E127" s="6"/>
      <c r="F127" s="6"/>
      <c r="G127" s="6"/>
      <c r="H127" s="30"/>
      <c r="I127" s="31"/>
      <c r="J127" s="32"/>
      <c r="K127" s="32"/>
      <c r="L127" s="32">
        <f t="shared" si="12"/>
        <v>-0.02389872685185185</v>
      </c>
      <c r="M127" s="29"/>
      <c r="N127" s="30"/>
      <c r="O127" s="30"/>
      <c r="P127" s="30"/>
      <c r="Q127" s="30"/>
      <c r="R127" s="30"/>
      <c r="S127" s="30"/>
      <c r="T127" s="30"/>
      <c r="U127" s="30"/>
      <c r="V127" s="30"/>
      <c r="W127" s="33">
        <f t="shared" si="11"/>
        <v>0</v>
      </c>
      <c r="Y127"/>
    </row>
    <row r="128" spans="1:25" ht="15">
      <c r="A128" s="61"/>
      <c r="B128" s="44"/>
      <c r="C128" s="44"/>
      <c r="D128" s="6"/>
      <c r="E128" s="6"/>
      <c r="F128" s="6"/>
      <c r="G128" s="6"/>
      <c r="H128" s="30"/>
      <c r="I128" s="31"/>
      <c r="J128" s="32"/>
      <c r="K128" s="32"/>
      <c r="L128" s="32">
        <f t="shared" si="12"/>
        <v>-0.02389872685185185</v>
      </c>
      <c r="M128" s="29"/>
      <c r="N128" s="30"/>
      <c r="O128" s="30"/>
      <c r="P128" s="30"/>
      <c r="Q128" s="30"/>
      <c r="R128" s="30"/>
      <c r="S128" s="30"/>
      <c r="T128" s="30"/>
      <c r="U128" s="30"/>
      <c r="V128" s="30"/>
      <c r="W128" s="33">
        <f t="shared" si="11"/>
        <v>0</v>
      </c>
      <c r="Y128"/>
    </row>
    <row r="129" spans="1:25" ht="15">
      <c r="A129" s="61"/>
      <c r="B129" s="44"/>
      <c r="C129" s="44"/>
      <c r="D129" s="6"/>
      <c r="E129" s="6"/>
      <c r="F129" s="6"/>
      <c r="G129" s="6"/>
      <c r="H129" s="30"/>
      <c r="I129" s="31"/>
      <c r="J129" s="32"/>
      <c r="K129" s="32"/>
      <c r="L129" s="32">
        <f t="shared" si="12"/>
        <v>-0.02389872685185185</v>
      </c>
      <c r="M129" s="29"/>
      <c r="N129" s="30"/>
      <c r="O129" s="30"/>
      <c r="P129" s="30"/>
      <c r="Q129" s="30"/>
      <c r="R129" s="30"/>
      <c r="S129" s="30"/>
      <c r="T129" s="30"/>
      <c r="U129" s="30"/>
      <c r="V129" s="30"/>
      <c r="W129" s="33">
        <f t="shared" si="11"/>
        <v>0</v>
      </c>
      <c r="Y129"/>
    </row>
    <row r="130" spans="1:25" ht="15">
      <c r="A130" s="61"/>
      <c r="B130" s="44"/>
      <c r="C130" s="44"/>
      <c r="D130" s="6"/>
      <c r="E130" s="6"/>
      <c r="F130" s="6"/>
      <c r="G130" s="6"/>
      <c r="H130" s="30"/>
      <c r="I130" s="31"/>
      <c r="J130" s="32"/>
      <c r="K130" s="32"/>
      <c r="L130" s="32">
        <f t="shared" si="12"/>
        <v>-0.02389872685185185</v>
      </c>
      <c r="M130" s="29"/>
      <c r="N130" s="30"/>
      <c r="O130" s="30"/>
      <c r="P130" s="30"/>
      <c r="Q130" s="30"/>
      <c r="R130" s="30"/>
      <c r="S130" s="30"/>
      <c r="T130" s="30"/>
      <c r="U130" s="30"/>
      <c r="V130" s="30"/>
      <c r="W130" s="33">
        <f t="shared" si="11"/>
        <v>0</v>
      </c>
      <c r="Y130"/>
    </row>
    <row r="131" spans="1:25" ht="15">
      <c r="A131" s="61"/>
      <c r="B131" s="44"/>
      <c r="C131" s="44"/>
      <c r="D131" s="6"/>
      <c r="E131" s="6"/>
      <c r="F131" s="6"/>
      <c r="G131" s="6"/>
      <c r="H131" s="30"/>
      <c r="I131" s="31"/>
      <c r="J131" s="32"/>
      <c r="K131" s="32"/>
      <c r="L131" s="32">
        <f t="shared" si="12"/>
        <v>-0.02389872685185185</v>
      </c>
      <c r="M131" s="29"/>
      <c r="N131" s="30"/>
      <c r="O131" s="30"/>
      <c r="P131" s="30"/>
      <c r="Q131" s="30"/>
      <c r="R131" s="30"/>
      <c r="S131" s="30"/>
      <c r="T131" s="30"/>
      <c r="U131" s="30"/>
      <c r="V131" s="30"/>
      <c r="W131" s="33">
        <f t="shared" si="11"/>
        <v>0</v>
      </c>
      <c r="Y131"/>
    </row>
    <row r="132" spans="1:25" ht="15">
      <c r="A132" s="61"/>
      <c r="B132" s="44"/>
      <c r="C132" s="44"/>
      <c r="D132" s="6"/>
      <c r="E132" s="6"/>
      <c r="F132" s="6"/>
      <c r="G132" s="6"/>
      <c r="H132" s="30"/>
      <c r="I132" s="31"/>
      <c r="J132" s="32"/>
      <c r="K132" s="32"/>
      <c r="L132" s="32">
        <f t="shared" si="12"/>
        <v>-0.02389872685185185</v>
      </c>
      <c r="M132" s="29"/>
      <c r="N132" s="30"/>
      <c r="O132" s="30"/>
      <c r="P132" s="30"/>
      <c r="Q132" s="30"/>
      <c r="R132" s="30"/>
      <c r="S132" s="30"/>
      <c r="T132" s="30"/>
      <c r="U132" s="30"/>
      <c r="V132" s="30"/>
      <c r="W132" s="33">
        <f t="shared" si="11"/>
        <v>0</v>
      </c>
      <c r="Y132"/>
    </row>
    <row r="133" spans="1:25" ht="15">
      <c r="A133" s="61"/>
      <c r="B133" s="44"/>
      <c r="C133" s="44"/>
      <c r="D133" s="6"/>
      <c r="E133" s="6"/>
      <c r="F133" s="6"/>
      <c r="G133" s="6"/>
      <c r="H133" s="30"/>
      <c r="I133" s="31"/>
      <c r="J133" s="32"/>
      <c r="K133" s="32"/>
      <c r="L133" s="32">
        <f t="shared" si="12"/>
        <v>-0.02389872685185185</v>
      </c>
      <c r="M133" s="29"/>
      <c r="N133" s="30"/>
      <c r="O133" s="30"/>
      <c r="P133" s="30"/>
      <c r="Q133" s="30"/>
      <c r="R133" s="30"/>
      <c r="S133" s="30"/>
      <c r="T133" s="30"/>
      <c r="U133" s="30"/>
      <c r="V133" s="30"/>
      <c r="W133" s="33">
        <f t="shared" si="11"/>
        <v>0</v>
      </c>
      <c r="Y133"/>
    </row>
    <row r="134" spans="1:25" ht="15">
      <c r="A134" s="61"/>
      <c r="B134" s="44"/>
      <c r="C134" s="44"/>
      <c r="D134" s="6"/>
      <c r="E134" s="6"/>
      <c r="F134" s="6"/>
      <c r="G134" s="6"/>
      <c r="H134" s="30"/>
      <c r="I134" s="31"/>
      <c r="J134" s="32"/>
      <c r="K134" s="32"/>
      <c r="L134" s="32">
        <f t="shared" si="12"/>
        <v>-0.02389872685185185</v>
      </c>
      <c r="M134" s="29"/>
      <c r="N134" s="30"/>
      <c r="O134" s="30"/>
      <c r="P134" s="30"/>
      <c r="Q134" s="30"/>
      <c r="R134" s="30"/>
      <c r="S134" s="30"/>
      <c r="T134" s="30"/>
      <c r="U134" s="30"/>
      <c r="V134" s="30"/>
      <c r="W134" s="33">
        <f t="shared" si="11"/>
        <v>0</v>
      </c>
      <c r="Y134"/>
    </row>
    <row r="135" spans="1:25" ht="15">
      <c r="A135" s="61"/>
      <c r="B135" s="44"/>
      <c r="C135" s="44"/>
      <c r="D135" s="6"/>
      <c r="E135" s="6"/>
      <c r="F135" s="6"/>
      <c r="G135" s="6"/>
      <c r="H135" s="30"/>
      <c r="I135" s="31"/>
      <c r="J135" s="32"/>
      <c r="K135" s="32"/>
      <c r="L135" s="32">
        <f t="shared" si="12"/>
        <v>-0.02389872685185185</v>
      </c>
      <c r="M135" s="29"/>
      <c r="N135" s="30"/>
      <c r="O135" s="30"/>
      <c r="P135" s="30"/>
      <c r="Q135" s="30"/>
      <c r="R135" s="30"/>
      <c r="S135" s="30"/>
      <c r="T135" s="30"/>
      <c r="U135" s="30"/>
      <c r="V135" s="30"/>
      <c r="W135" s="33">
        <f aca="true" t="shared" si="13" ref="W135:W147">SUM(M135:V135)</f>
        <v>0</v>
      </c>
      <c r="Y135"/>
    </row>
    <row r="136" spans="1:25" ht="15">
      <c r="A136" s="61"/>
      <c r="B136" s="44"/>
      <c r="C136" s="44"/>
      <c r="D136" s="6"/>
      <c r="E136" s="6"/>
      <c r="F136" s="6"/>
      <c r="G136" s="6"/>
      <c r="H136" s="30"/>
      <c r="I136" s="31"/>
      <c r="J136" s="32"/>
      <c r="K136" s="32"/>
      <c r="L136" s="32">
        <f t="shared" si="12"/>
        <v>-0.02389872685185185</v>
      </c>
      <c r="M136" s="29"/>
      <c r="N136" s="30"/>
      <c r="O136" s="30"/>
      <c r="P136" s="30"/>
      <c r="Q136" s="30"/>
      <c r="R136" s="30"/>
      <c r="S136" s="30"/>
      <c r="T136" s="30"/>
      <c r="U136" s="30"/>
      <c r="V136" s="30"/>
      <c r="W136" s="33">
        <f t="shared" si="13"/>
        <v>0</v>
      </c>
      <c r="Y136"/>
    </row>
    <row r="137" spans="1:25" ht="15">
      <c r="A137" s="61"/>
      <c r="B137" s="44"/>
      <c r="C137" s="44"/>
      <c r="D137" s="6"/>
      <c r="E137" s="6"/>
      <c r="F137" s="6"/>
      <c r="G137" s="6"/>
      <c r="H137" s="30"/>
      <c r="I137" s="31"/>
      <c r="J137" s="32"/>
      <c r="K137" s="32"/>
      <c r="L137" s="32">
        <f t="shared" si="12"/>
        <v>-0.02389872685185185</v>
      </c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3">
        <f t="shared" si="13"/>
        <v>0</v>
      </c>
      <c r="Y137"/>
    </row>
    <row r="138" spans="1:25" ht="15">
      <c r="A138" s="61"/>
      <c r="B138" s="44"/>
      <c r="C138" s="44"/>
      <c r="D138" s="6"/>
      <c r="E138" s="6"/>
      <c r="F138" s="6"/>
      <c r="G138" s="6"/>
      <c r="H138" s="30"/>
      <c r="I138" s="31"/>
      <c r="J138" s="32"/>
      <c r="K138" s="32"/>
      <c r="L138" s="32">
        <f t="shared" si="12"/>
        <v>-0.02389872685185185</v>
      </c>
      <c r="M138" s="29"/>
      <c r="N138" s="30"/>
      <c r="O138" s="30"/>
      <c r="P138" s="30"/>
      <c r="Q138" s="30"/>
      <c r="R138" s="30"/>
      <c r="S138" s="30"/>
      <c r="T138" s="30"/>
      <c r="U138" s="30"/>
      <c r="V138" s="30"/>
      <c r="W138" s="33">
        <f t="shared" si="13"/>
        <v>0</v>
      </c>
      <c r="Y138"/>
    </row>
    <row r="139" spans="1:25" ht="15">
      <c r="A139" s="61"/>
      <c r="B139" s="44"/>
      <c r="C139" s="44"/>
      <c r="D139" s="6"/>
      <c r="E139" s="6"/>
      <c r="F139" s="6"/>
      <c r="G139" s="6"/>
      <c r="H139" s="30"/>
      <c r="I139" s="31"/>
      <c r="J139" s="32"/>
      <c r="K139" s="32"/>
      <c r="L139" s="32">
        <f t="shared" si="12"/>
        <v>-0.02389872685185185</v>
      </c>
      <c r="M139" s="29"/>
      <c r="N139" s="30"/>
      <c r="O139" s="30"/>
      <c r="P139" s="30"/>
      <c r="Q139" s="30"/>
      <c r="R139" s="30"/>
      <c r="S139" s="30"/>
      <c r="T139" s="30"/>
      <c r="U139" s="30"/>
      <c r="V139" s="30"/>
      <c r="W139" s="33">
        <f t="shared" si="13"/>
        <v>0</v>
      </c>
      <c r="Y139"/>
    </row>
    <row r="140" spans="1:25" ht="15">
      <c r="A140" s="61"/>
      <c r="B140" s="44"/>
      <c r="C140" s="44"/>
      <c r="D140" s="6"/>
      <c r="E140" s="6"/>
      <c r="F140" s="6"/>
      <c r="G140" s="6"/>
      <c r="H140" s="30"/>
      <c r="I140" s="31"/>
      <c r="J140" s="32"/>
      <c r="K140" s="32"/>
      <c r="L140" s="32">
        <f t="shared" si="12"/>
        <v>-0.02389872685185185</v>
      </c>
      <c r="M140" s="29"/>
      <c r="N140" s="30"/>
      <c r="O140" s="30"/>
      <c r="P140" s="30"/>
      <c r="Q140" s="30"/>
      <c r="R140" s="30"/>
      <c r="S140" s="30"/>
      <c r="T140" s="30"/>
      <c r="U140" s="30"/>
      <c r="V140" s="30"/>
      <c r="W140" s="33">
        <f t="shared" si="13"/>
        <v>0</v>
      </c>
      <c r="Y140"/>
    </row>
    <row r="141" spans="1:25" ht="15">
      <c r="A141" s="61"/>
      <c r="B141" s="44"/>
      <c r="C141" s="44"/>
      <c r="D141" s="6"/>
      <c r="E141" s="6"/>
      <c r="F141" s="6"/>
      <c r="G141" s="6"/>
      <c r="H141" s="30"/>
      <c r="I141" s="31"/>
      <c r="J141" s="32"/>
      <c r="K141" s="32"/>
      <c r="L141" s="32">
        <f t="shared" si="12"/>
        <v>-0.02389872685185185</v>
      </c>
      <c r="M141" s="29"/>
      <c r="N141" s="30"/>
      <c r="O141" s="30"/>
      <c r="P141" s="30"/>
      <c r="Q141" s="30"/>
      <c r="R141" s="30"/>
      <c r="S141" s="30"/>
      <c r="T141" s="30"/>
      <c r="U141" s="30"/>
      <c r="V141" s="30"/>
      <c r="W141" s="33">
        <f t="shared" si="13"/>
        <v>0</v>
      </c>
      <c r="Y141"/>
    </row>
    <row r="142" spans="1:25" ht="15">
      <c r="A142" s="61"/>
      <c r="B142" s="44"/>
      <c r="C142" s="44"/>
      <c r="D142" s="6"/>
      <c r="E142" s="6"/>
      <c r="F142" s="6"/>
      <c r="G142" s="6"/>
      <c r="H142" s="30"/>
      <c r="I142" s="31"/>
      <c r="J142" s="32"/>
      <c r="K142" s="32"/>
      <c r="L142" s="32">
        <f t="shared" si="12"/>
        <v>-0.02389872685185185</v>
      </c>
      <c r="M142" s="29"/>
      <c r="N142" s="30"/>
      <c r="O142" s="30"/>
      <c r="P142" s="30"/>
      <c r="Q142" s="30"/>
      <c r="R142" s="30"/>
      <c r="S142" s="30"/>
      <c r="T142" s="30"/>
      <c r="U142" s="30"/>
      <c r="V142" s="30"/>
      <c r="W142" s="33">
        <f t="shared" si="13"/>
        <v>0</v>
      </c>
      <c r="Y142"/>
    </row>
    <row r="143" spans="1:25" ht="15">
      <c r="A143" s="61"/>
      <c r="B143" s="44"/>
      <c r="C143" s="44"/>
      <c r="D143" s="6"/>
      <c r="E143" s="6"/>
      <c r="F143" s="6"/>
      <c r="G143" s="6"/>
      <c r="H143" s="30"/>
      <c r="I143" s="31"/>
      <c r="J143" s="32"/>
      <c r="K143" s="32"/>
      <c r="L143" s="32">
        <f t="shared" si="12"/>
        <v>-0.02389872685185185</v>
      </c>
      <c r="M143" s="29"/>
      <c r="N143" s="30"/>
      <c r="O143" s="30"/>
      <c r="P143" s="30"/>
      <c r="Q143" s="30"/>
      <c r="R143" s="30"/>
      <c r="S143" s="30"/>
      <c r="T143" s="30"/>
      <c r="U143" s="30"/>
      <c r="V143" s="30"/>
      <c r="W143" s="33">
        <f t="shared" si="13"/>
        <v>0</v>
      </c>
      <c r="Y143"/>
    </row>
    <row r="144" spans="1:25" ht="15">
      <c r="A144" s="61"/>
      <c r="B144" s="44"/>
      <c r="C144" s="44"/>
      <c r="D144" s="6"/>
      <c r="E144" s="6"/>
      <c r="F144" s="6"/>
      <c r="G144" s="6"/>
      <c r="H144" s="30"/>
      <c r="I144" s="31"/>
      <c r="J144" s="32"/>
      <c r="K144" s="32"/>
      <c r="L144" s="32">
        <f t="shared" si="12"/>
        <v>-0.02389872685185185</v>
      </c>
      <c r="M144" s="29"/>
      <c r="N144" s="30"/>
      <c r="O144" s="30"/>
      <c r="P144" s="30"/>
      <c r="Q144" s="30"/>
      <c r="R144" s="30"/>
      <c r="S144" s="30"/>
      <c r="T144" s="30"/>
      <c r="U144" s="30"/>
      <c r="V144" s="30"/>
      <c r="W144" s="33">
        <f t="shared" si="13"/>
        <v>0</v>
      </c>
      <c r="Y144"/>
    </row>
    <row r="145" spans="1:25" ht="15">
      <c r="A145" s="61"/>
      <c r="B145" s="44"/>
      <c r="C145" s="44"/>
      <c r="D145" s="6"/>
      <c r="E145" s="6"/>
      <c r="F145" s="6"/>
      <c r="G145" s="6"/>
      <c r="H145" s="30"/>
      <c r="I145" s="31"/>
      <c r="J145" s="32"/>
      <c r="K145" s="32"/>
      <c r="L145" s="32">
        <f t="shared" si="12"/>
        <v>-0.02389872685185185</v>
      </c>
      <c r="M145" s="29"/>
      <c r="N145" s="30"/>
      <c r="O145" s="30"/>
      <c r="P145" s="30"/>
      <c r="Q145" s="30"/>
      <c r="R145" s="30"/>
      <c r="S145" s="30"/>
      <c r="T145" s="30"/>
      <c r="U145" s="30"/>
      <c r="V145" s="30"/>
      <c r="W145" s="33">
        <f t="shared" si="13"/>
        <v>0</v>
      </c>
      <c r="Y145"/>
    </row>
    <row r="146" spans="1:25" ht="15">
      <c r="A146" s="61"/>
      <c r="B146" s="44"/>
      <c r="C146" s="44"/>
      <c r="D146" s="6"/>
      <c r="E146" s="6"/>
      <c r="F146" s="6"/>
      <c r="G146" s="6"/>
      <c r="H146" s="30"/>
      <c r="I146" s="31"/>
      <c r="J146" s="32"/>
      <c r="K146" s="32"/>
      <c r="L146" s="32">
        <f t="shared" si="12"/>
        <v>-0.02389872685185185</v>
      </c>
      <c r="M146" s="29"/>
      <c r="N146" s="30"/>
      <c r="O146" s="30"/>
      <c r="P146" s="30"/>
      <c r="Q146" s="30"/>
      <c r="R146" s="30"/>
      <c r="S146" s="30"/>
      <c r="T146" s="30"/>
      <c r="U146" s="30"/>
      <c r="V146" s="30"/>
      <c r="W146" s="33">
        <f t="shared" si="13"/>
        <v>0</v>
      </c>
      <c r="Y146"/>
    </row>
    <row r="147" spans="1:25" ht="15">
      <c r="A147" s="61"/>
      <c r="B147" s="44"/>
      <c r="C147" s="44"/>
      <c r="D147" s="6"/>
      <c r="E147" s="6"/>
      <c r="F147" s="6"/>
      <c r="G147" s="6"/>
      <c r="H147" s="30"/>
      <c r="I147" s="31"/>
      <c r="J147" s="32"/>
      <c r="K147" s="32"/>
      <c r="L147" s="32">
        <f t="shared" si="12"/>
        <v>-0.02389872685185185</v>
      </c>
      <c r="M147" s="29"/>
      <c r="N147" s="30"/>
      <c r="O147" s="30"/>
      <c r="P147" s="30"/>
      <c r="Q147" s="30"/>
      <c r="R147" s="30"/>
      <c r="S147" s="30"/>
      <c r="T147" s="30"/>
      <c r="U147" s="30"/>
      <c r="V147" s="30"/>
      <c r="W147" s="33">
        <f t="shared" si="13"/>
        <v>0</v>
      </c>
      <c r="Y147"/>
    </row>
    <row r="148" ht="15">
      <c r="Y148"/>
    </row>
    <row r="149" ht="15">
      <c r="Y149"/>
    </row>
    <row r="150" ht="15">
      <c r="Y150"/>
    </row>
    <row r="151" ht="15">
      <c r="Y151"/>
    </row>
    <row r="152" ht="15">
      <c r="Y152"/>
    </row>
    <row r="153" ht="15">
      <c r="Y153"/>
    </row>
    <row r="154" ht="15">
      <c r="Y154"/>
    </row>
    <row r="155" ht="15">
      <c r="Y155"/>
    </row>
    <row r="156" ht="15">
      <c r="Y156"/>
    </row>
    <row r="157" ht="15">
      <c r="Y157"/>
    </row>
    <row r="158" ht="15">
      <c r="Y158"/>
    </row>
    <row r="159" ht="15">
      <c r="Y159"/>
    </row>
    <row r="160" ht="15">
      <c r="Y160"/>
    </row>
    <row r="161" ht="15">
      <c r="Y161"/>
    </row>
    <row r="162" ht="15">
      <c r="Y162"/>
    </row>
    <row r="163" ht="15">
      <c r="Y163"/>
    </row>
  </sheetData>
  <sheetProtection/>
  <mergeCells count="1">
    <mergeCell ref="A1:W1"/>
  </mergeCells>
  <conditionalFormatting sqref="Z1:Z2 Z164:Z65536 X3:X163">
    <cfRule type="cellIs" priority="1" dxfId="2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72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X161" sqref="X161"/>
    </sheetView>
  </sheetViews>
  <sheetFormatPr defaultColWidth="9.140625" defaultRowHeight="15"/>
  <cols>
    <col min="1" max="1" width="15.8515625" style="1" customWidth="1"/>
    <col min="2" max="3" width="13.7109375" style="19" customWidth="1"/>
    <col min="4" max="4" width="14.421875" style="7" hidden="1" customWidth="1"/>
    <col min="5" max="5" width="22.00390625" style="0" hidden="1" customWidth="1"/>
    <col min="6" max="6" width="22.00390625" style="0" customWidth="1"/>
    <col min="7" max="7" width="34.28125" style="0" bestFit="1" customWidth="1"/>
    <col min="8" max="8" width="8.421875" style="1" customWidth="1"/>
    <col min="9" max="9" width="13.7109375" style="0" bestFit="1" customWidth="1"/>
    <col min="10" max="10" width="13.7109375" style="12" customWidth="1"/>
    <col min="11" max="11" width="18.28125" style="4" customWidth="1"/>
    <col min="12" max="12" width="13.421875" style="4" customWidth="1"/>
    <col min="13" max="13" width="6.7109375" style="22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43" customWidth="1"/>
    <col min="26" max="26" width="12.140625" style="0" bestFit="1" customWidth="1"/>
    <col min="27" max="27" width="11.421875" style="0" bestFit="1" customWidth="1"/>
  </cols>
  <sheetData>
    <row r="1" spans="1:23" ht="24" thickBot="1">
      <c r="A1" s="66" t="s">
        <v>105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</row>
    <row r="2" spans="1:23" ht="10.5" customHeight="1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59" t="s">
        <v>0</v>
      </c>
      <c r="B3" s="35" t="s">
        <v>11</v>
      </c>
      <c r="C3" s="35" t="s">
        <v>12</v>
      </c>
      <c r="D3" s="36" t="s">
        <v>1</v>
      </c>
      <c r="E3" s="11" t="s">
        <v>2</v>
      </c>
      <c r="F3" s="11" t="s">
        <v>76</v>
      </c>
      <c r="G3" s="11" t="s">
        <v>7</v>
      </c>
      <c r="H3" s="11" t="s">
        <v>3</v>
      </c>
      <c r="I3" s="11" t="s">
        <v>4</v>
      </c>
      <c r="J3" s="37" t="s">
        <v>6</v>
      </c>
      <c r="K3" s="38" t="s">
        <v>26</v>
      </c>
      <c r="L3" s="39" t="s">
        <v>8</v>
      </c>
      <c r="M3" s="27" t="s">
        <v>9</v>
      </c>
      <c r="N3" s="27" t="s">
        <v>13</v>
      </c>
      <c r="O3" s="27" t="s">
        <v>17</v>
      </c>
      <c r="P3" s="27" t="s">
        <v>16</v>
      </c>
      <c r="Q3" s="27" t="s">
        <v>15</v>
      </c>
      <c r="R3" s="27" t="s">
        <v>18</v>
      </c>
      <c r="S3" s="27" t="s">
        <v>19</v>
      </c>
      <c r="T3" s="27" t="s">
        <v>20</v>
      </c>
      <c r="U3" s="27" t="s">
        <v>22</v>
      </c>
      <c r="V3" s="27" t="s">
        <v>23</v>
      </c>
      <c r="W3" s="28" t="s">
        <v>10</v>
      </c>
      <c r="X3" s="11">
        <v>9.3</v>
      </c>
      <c r="Y3" s="54">
        <v>0.02389872685185185</v>
      </c>
    </row>
    <row r="4" spans="1:23" s="2" customFormat="1" ht="15">
      <c r="A4" s="21">
        <v>167</v>
      </c>
      <c r="B4" s="45">
        <v>1</v>
      </c>
      <c r="C4" s="45">
        <v>1</v>
      </c>
      <c r="D4" s="6" t="str">
        <f>VLOOKUP(A4,'08.kolo prezentácia'!$A$2:$G$129,2,FALSE)</f>
        <v>Miroslav</v>
      </c>
      <c r="E4" s="6" t="str">
        <f>VLOOKUP(A4,'08.kolo prezentácia'!$A$2:$G$129,3,FALSE)</f>
        <v>Ilavský</v>
      </c>
      <c r="F4" s="6" t="str">
        <f>CONCATENATE('08.kolo vysledky podla KAT'!$D4," ",'08.kolo vysledky podla KAT'!$E4)</f>
        <v>Miroslav Ilavský</v>
      </c>
      <c r="G4" s="6" t="str">
        <f>VLOOKUP(A4,'08.kolo prezentácia'!$A$2:$G$130,4,FALSE)</f>
        <v>Jogging klub Dubnica</v>
      </c>
      <c r="H4" s="30">
        <f>VLOOKUP(A4,'08.kolo prezentácia'!$A$2:$G$130,5,FALSE)</f>
        <v>1987</v>
      </c>
      <c r="I4" s="31" t="str">
        <f>VLOOKUP(A4,'08.kolo prezentácia'!$A$2:$G$130,7,FALSE)</f>
        <v>Muži A</v>
      </c>
      <c r="J4" s="53" t="str">
        <f>VLOOKUP('08.kolo vysledky podla KAT'!$A4,'08.kolo stopky'!A:C,3,FALSE)</f>
        <v>00:34:24,85</v>
      </c>
      <c r="K4" s="32">
        <f aca="true" t="shared" si="0" ref="K4:K67">J4/$X$3</f>
        <v>0.0025697555754679406</v>
      </c>
      <c r="L4" s="32">
        <f>J4-$Y$3</f>
        <v>0</v>
      </c>
      <c r="M4" s="21"/>
      <c r="N4" s="3"/>
      <c r="O4" s="3"/>
      <c r="P4" s="3"/>
      <c r="Q4" s="3"/>
      <c r="R4" s="3"/>
      <c r="S4" s="3"/>
      <c r="T4" s="3"/>
      <c r="U4" s="3"/>
      <c r="V4" s="3"/>
      <c r="W4" s="26">
        <f aca="true" t="shared" si="1" ref="W4:W53">SUM(M4:V4)</f>
        <v>0</v>
      </c>
    </row>
    <row r="5" spans="1:23" s="2" customFormat="1" ht="15" hidden="1">
      <c r="A5" s="21">
        <v>166</v>
      </c>
      <c r="B5" s="45">
        <v>2</v>
      </c>
      <c r="C5" s="45">
        <v>1</v>
      </c>
      <c r="D5" s="5" t="str">
        <f>VLOOKUP(A5,'08.kolo prezentácia'!$A$2:$G$129,2,FALSE)</f>
        <v>Martin</v>
      </c>
      <c r="E5" s="5" t="str">
        <f>VLOOKUP(A5,'08.kolo prezentácia'!$A$2:$G$129,3,FALSE)</f>
        <v>Oláš</v>
      </c>
      <c r="F5" s="6" t="str">
        <f>CONCATENATE('08.kolo vysledky podla KAT'!$D5," ",'08.kolo vysledky podla KAT'!$E5)</f>
        <v>Martin Oláš</v>
      </c>
      <c r="G5" s="6" t="str">
        <f>VLOOKUP(A5,'08.kolo prezentácia'!$A$2:$G$130,4,FALSE)</f>
        <v>Dubnica nad Váhom</v>
      </c>
      <c r="H5" s="30">
        <f>VLOOKUP(A5,'08.kolo prezentácia'!$A$2:$G$130,5,FALSE)</f>
        <v>1986</v>
      </c>
      <c r="I5" s="31" t="str">
        <f>VLOOKUP(A5,'08.kolo prezentácia'!$A$2:$G$130,7,FALSE)</f>
        <v>Muži B</v>
      </c>
      <c r="J5" s="32" t="str">
        <f>VLOOKUP('08.kolo vysledky podla KAT'!$A5,'08.kolo stopky'!A:C,3,FALSE)</f>
        <v>00:36:20,37</v>
      </c>
      <c r="K5" s="32">
        <f t="shared" si="0"/>
        <v>0.0027135229988052567</v>
      </c>
      <c r="L5" s="32">
        <f aca="true" t="shared" si="2" ref="L5:L68">J5-$Y$3</f>
        <v>0.0013370370370370359</v>
      </c>
      <c r="M5" s="21"/>
      <c r="N5" s="3"/>
      <c r="O5" s="3"/>
      <c r="P5" s="3"/>
      <c r="Q5" s="3"/>
      <c r="R5" s="3"/>
      <c r="S5" s="3"/>
      <c r="T5" s="3"/>
      <c r="U5" s="3"/>
      <c r="V5" s="3"/>
      <c r="W5" s="26">
        <f t="shared" si="1"/>
        <v>0</v>
      </c>
    </row>
    <row r="6" spans="1:23" s="2" customFormat="1" ht="15" hidden="1">
      <c r="A6" s="21">
        <v>162</v>
      </c>
      <c r="B6" s="45">
        <v>3</v>
      </c>
      <c r="C6" s="45">
        <v>2</v>
      </c>
      <c r="D6" s="5" t="str">
        <f>VLOOKUP(A6,'08.kolo prezentácia'!$A$2:$G$129,2,FALSE)</f>
        <v>Peter</v>
      </c>
      <c r="E6" s="5" t="str">
        <f>VLOOKUP(A6,'08.kolo prezentácia'!$A$2:$G$129,3,FALSE)</f>
        <v>Sobek</v>
      </c>
      <c r="F6" s="6" t="str">
        <f>CONCATENATE('08.kolo vysledky podla KAT'!$D6," ",'08.kolo vysledky podla KAT'!$E6)</f>
        <v>Peter Sobek</v>
      </c>
      <c r="G6" s="6" t="str">
        <f>VLOOKUP(A6,'08.kolo prezentácia'!$A$2:$G$130,4,FALSE)</f>
        <v>Trenčín</v>
      </c>
      <c r="H6" s="30">
        <f>VLOOKUP(A6,'08.kolo prezentácia'!$A$2:$G$130,5,FALSE)</f>
        <v>1978</v>
      </c>
      <c r="I6" s="31" t="str">
        <f>VLOOKUP(A6,'08.kolo prezentácia'!$A$2:$G$130,7,FALSE)</f>
        <v>Muži B</v>
      </c>
      <c r="J6" s="32" t="str">
        <f>VLOOKUP('08.kolo vysledky podla KAT'!$A6,'08.kolo stopky'!A:C,3,FALSE)</f>
        <v>00:36:36,93</v>
      </c>
      <c r="K6" s="32">
        <f t="shared" si="0"/>
        <v>0.002734132317801672</v>
      </c>
      <c r="L6" s="32">
        <f t="shared" si="2"/>
        <v>0.0015287037037036988</v>
      </c>
      <c r="M6" s="21"/>
      <c r="N6" s="3"/>
      <c r="O6" s="3"/>
      <c r="P6" s="3"/>
      <c r="Q6" s="3"/>
      <c r="R6" s="3"/>
      <c r="S6" s="3"/>
      <c r="T6" s="3"/>
      <c r="U6" s="3"/>
      <c r="V6" s="3"/>
      <c r="W6" s="26">
        <f t="shared" si="1"/>
        <v>0</v>
      </c>
    </row>
    <row r="7" spans="1:23" s="2" customFormat="1" ht="15" hidden="1">
      <c r="A7" s="21">
        <v>163</v>
      </c>
      <c r="B7" s="44">
        <v>4</v>
      </c>
      <c r="C7" s="45">
        <v>1</v>
      </c>
      <c r="D7" s="5" t="str">
        <f>VLOOKUP(A7,'08.kolo prezentácia'!$A$2:$G$129,2,FALSE)</f>
        <v>Pavel</v>
      </c>
      <c r="E7" s="5" t="str">
        <f>VLOOKUP(A7,'08.kolo prezentácia'!$A$2:$G$129,3,FALSE)</f>
        <v>Uhrecký</v>
      </c>
      <c r="F7" s="6" t="str">
        <f>CONCATENATE('08.kolo vysledky podla KAT'!$D7," ",'08.kolo vysledky podla KAT'!$E7)</f>
        <v>Pavel Uhrecký</v>
      </c>
      <c r="G7" s="6" t="str">
        <f>VLOOKUP(A7,'08.kolo prezentácia'!$A$2:$G$130,4,FALSE)</f>
        <v>Trenčín</v>
      </c>
      <c r="H7" s="30">
        <f>VLOOKUP(A7,'08.kolo prezentácia'!$A$2:$G$130,5,FALSE)</f>
        <v>1974</v>
      </c>
      <c r="I7" s="31" t="str">
        <f>VLOOKUP(A7,'08.kolo prezentácia'!$A$2:$G$130,7,FALSE)</f>
        <v>Muži C</v>
      </c>
      <c r="J7" s="32" t="str">
        <f>VLOOKUP('08.kolo vysledky podla KAT'!$A7,'08.kolo stopky'!A:C,3,FALSE)</f>
        <v>00:36:50,01</v>
      </c>
      <c r="K7" s="32">
        <f t="shared" si="0"/>
        <v>0.0027504106929510156</v>
      </c>
      <c r="L7" s="32">
        <f t="shared" si="2"/>
        <v>0.0016800925925925941</v>
      </c>
      <c r="M7" s="21"/>
      <c r="N7" s="3"/>
      <c r="O7" s="3"/>
      <c r="P7" s="3"/>
      <c r="Q7" s="3"/>
      <c r="R7" s="3"/>
      <c r="S7" s="3"/>
      <c r="T7" s="3"/>
      <c r="U7" s="3"/>
      <c r="V7" s="3"/>
      <c r="W7" s="26">
        <f t="shared" si="1"/>
        <v>0</v>
      </c>
    </row>
    <row r="8" spans="1:23" s="2" customFormat="1" ht="15" hidden="1">
      <c r="A8" s="21">
        <v>200</v>
      </c>
      <c r="B8" s="44">
        <v>5</v>
      </c>
      <c r="C8" s="45">
        <v>3</v>
      </c>
      <c r="D8" s="5" t="str">
        <f>VLOOKUP(A8,'08.kolo prezentácia'!$A$2:$G$129,2,FALSE)</f>
        <v>Peter</v>
      </c>
      <c r="E8" s="5" t="str">
        <f>VLOOKUP(A8,'08.kolo prezentácia'!$A$2:$G$129,3,FALSE)</f>
        <v>Stehlík</v>
      </c>
      <c r="F8" s="6" t="str">
        <f>CONCATENATE('08.kolo vysledky podla KAT'!$D8," ",'08.kolo vysledky podla KAT'!$E8)</f>
        <v>Peter Stehlík</v>
      </c>
      <c r="G8" s="6" t="str">
        <f>VLOOKUP(A8,'08.kolo prezentácia'!$A$2:$G$130,4,FALSE)</f>
        <v>Trenčín</v>
      </c>
      <c r="H8" s="30">
        <f>VLOOKUP(A8,'08.kolo prezentácia'!$A$2:$G$130,5,FALSE)</f>
        <v>1979</v>
      </c>
      <c r="I8" s="31" t="str">
        <f>VLOOKUP(A8,'08.kolo prezentácia'!$A$2:$G$130,7,FALSE)</f>
        <v>Muži B</v>
      </c>
      <c r="J8" s="32" t="str">
        <f>VLOOKUP('08.kolo vysledky podla KAT'!$A8,'08.kolo stopky'!A:C,3,FALSE)</f>
        <v>00:37:46,92</v>
      </c>
      <c r="K8" s="32">
        <f t="shared" si="0"/>
        <v>0.0028212365591397844</v>
      </c>
      <c r="L8" s="32">
        <f t="shared" si="2"/>
        <v>0.0023387731481481454</v>
      </c>
      <c r="M8" s="21"/>
      <c r="N8" s="3"/>
      <c r="O8" s="3"/>
      <c r="P8" s="3"/>
      <c r="Q8" s="3"/>
      <c r="R8" s="3"/>
      <c r="S8" s="3"/>
      <c r="T8" s="3"/>
      <c r="U8" s="3"/>
      <c r="V8" s="3"/>
      <c r="W8" s="26">
        <f t="shared" si="1"/>
        <v>0</v>
      </c>
    </row>
    <row r="9" spans="1:25" ht="15" hidden="1">
      <c r="A9" s="21">
        <v>13</v>
      </c>
      <c r="B9" s="44">
        <v>6</v>
      </c>
      <c r="C9" s="45">
        <v>2</v>
      </c>
      <c r="D9" s="5" t="str">
        <f>VLOOKUP(A9,'08.kolo prezentácia'!$A$2:$G$129,2,FALSE)</f>
        <v>Juraj</v>
      </c>
      <c r="E9" s="5" t="str">
        <f>VLOOKUP(A9,'08.kolo prezentácia'!$A$2:$G$129,3,FALSE)</f>
        <v>Hudák</v>
      </c>
      <c r="F9" s="6" t="str">
        <f>CONCATENATE('08.kolo vysledky podla KAT'!$D9," ",'08.kolo vysledky podla KAT'!$E9)</f>
        <v>Juraj Hudák</v>
      </c>
      <c r="G9" s="6" t="str">
        <f>VLOOKUP(A9,'08.kolo prezentácia'!$A$2:$G$130,4,FALSE)</f>
        <v>Ďurikam team Trenčín</v>
      </c>
      <c r="H9" s="30">
        <f>VLOOKUP(A9,'08.kolo prezentácia'!$A$2:$G$130,5,FALSE)</f>
        <v>1973</v>
      </c>
      <c r="I9" s="31" t="str">
        <f>VLOOKUP(A9,'08.kolo prezentácia'!$A$2:$G$130,7,FALSE)</f>
        <v>Muži C</v>
      </c>
      <c r="J9" s="32" t="str">
        <f>VLOOKUP('08.kolo vysledky podla KAT'!$A9,'08.kolo stopky'!A:C,3,FALSE)</f>
        <v>00:38:04,82</v>
      </c>
      <c r="K9" s="32">
        <f t="shared" si="0"/>
        <v>0.002843513540422143</v>
      </c>
      <c r="L9" s="32">
        <f t="shared" si="2"/>
        <v>0.002545949074074079</v>
      </c>
      <c r="M9" s="21"/>
      <c r="N9" s="3"/>
      <c r="O9" s="3"/>
      <c r="P9" s="3"/>
      <c r="Q9" s="3"/>
      <c r="R9" s="3"/>
      <c r="S9" s="3"/>
      <c r="T9" s="3"/>
      <c r="U9" s="3"/>
      <c r="V9" s="3"/>
      <c r="W9" s="26">
        <f t="shared" si="1"/>
        <v>0</v>
      </c>
      <c r="Y9"/>
    </row>
    <row r="10" spans="1:25" ht="15" hidden="1">
      <c r="A10" s="21">
        <v>165</v>
      </c>
      <c r="B10" s="44">
        <v>7</v>
      </c>
      <c r="C10" s="49">
        <v>4</v>
      </c>
      <c r="D10" s="5" t="str">
        <f>VLOOKUP(A10,'08.kolo prezentácia'!$A$2:$G$129,2,FALSE)</f>
        <v>Miroslav</v>
      </c>
      <c r="E10" s="5" t="str">
        <f>VLOOKUP(A10,'08.kolo prezentácia'!$A$2:$G$129,3,FALSE)</f>
        <v>Letko</v>
      </c>
      <c r="F10" s="6" t="str">
        <f>CONCATENATE('08.kolo vysledky podla KAT'!$D10," ",'08.kolo vysledky podla KAT'!$E10)</f>
        <v>Miroslav Letko</v>
      </c>
      <c r="G10" s="6" t="str">
        <f>VLOOKUP(A10,'08.kolo prezentácia'!$A$2:$G$130,4,FALSE)</f>
        <v>Trenč. Stankovce</v>
      </c>
      <c r="H10" s="30">
        <f>VLOOKUP(A10,'08.kolo prezentácia'!$A$2:$G$130,5,FALSE)</f>
        <v>1979</v>
      </c>
      <c r="I10" s="31" t="str">
        <f>VLOOKUP(A10,'08.kolo prezentácia'!$A$2:$G$130,7,FALSE)</f>
        <v>Muži B</v>
      </c>
      <c r="J10" s="32" t="str">
        <f>VLOOKUP('08.kolo vysledky podla KAT'!$A10,'08.kolo stopky'!A:C,3,FALSE)</f>
        <v>00:38:20,49</v>
      </c>
      <c r="K10" s="32">
        <f t="shared" si="0"/>
        <v>0.0028630152329749106</v>
      </c>
      <c r="L10" s="32">
        <f t="shared" si="2"/>
        <v>0.002727314814814818</v>
      </c>
      <c r="M10" s="21"/>
      <c r="N10" s="3"/>
      <c r="O10" s="3"/>
      <c r="P10" s="3"/>
      <c r="Q10" s="3"/>
      <c r="R10" s="3"/>
      <c r="S10" s="3"/>
      <c r="T10" s="3"/>
      <c r="U10" s="3"/>
      <c r="V10" s="3"/>
      <c r="W10" s="26">
        <f t="shared" si="1"/>
        <v>0</v>
      </c>
      <c r="Y10"/>
    </row>
    <row r="11" spans="1:25" ht="15" hidden="1">
      <c r="A11" s="21">
        <v>174</v>
      </c>
      <c r="B11" s="44">
        <v>8</v>
      </c>
      <c r="C11" s="45">
        <v>1</v>
      </c>
      <c r="D11" s="5" t="str">
        <f>VLOOKUP(A11,'08.kolo prezentácia'!$A$2:$G$129,2,FALSE)</f>
        <v>Ervín</v>
      </c>
      <c r="E11" s="5" t="str">
        <f>VLOOKUP(A11,'08.kolo prezentácia'!$A$2:$G$129,3,FALSE)</f>
        <v>Páleník</v>
      </c>
      <c r="F11" s="6" t="str">
        <f>CONCATENATE('08.kolo vysledky podla KAT'!$D11," ",'08.kolo vysledky podla KAT'!$E11)</f>
        <v>Ervín Páleník</v>
      </c>
      <c r="G11" s="6" t="str">
        <f>VLOOKUP(A11,'08.kolo prezentácia'!$A$2:$G$130,4,FALSE)</f>
        <v>Trenčín</v>
      </c>
      <c r="H11" s="30">
        <f>VLOOKUP(A11,'08.kolo prezentácia'!$A$2:$G$130,5,FALSE)</f>
        <v>1962</v>
      </c>
      <c r="I11" s="31" t="str">
        <f>VLOOKUP(A11,'08.kolo prezentácia'!$A$2:$G$130,7,FALSE)</f>
        <v>Muži D</v>
      </c>
      <c r="J11" s="32" t="str">
        <f>VLOOKUP('08.kolo vysledky podla KAT'!$A11,'08.kolo stopky'!A:C,3,FALSE)</f>
        <v>00:38:29,94</v>
      </c>
      <c r="K11" s="32">
        <f t="shared" si="0"/>
        <v>0.0028747759856630824</v>
      </c>
      <c r="L11" s="32">
        <f t="shared" si="2"/>
        <v>0.002836689814814816</v>
      </c>
      <c r="M11" s="21"/>
      <c r="N11" s="41"/>
      <c r="O11" s="41"/>
      <c r="P11" s="41"/>
      <c r="Q11" s="41"/>
      <c r="R11" s="41"/>
      <c r="S11" s="41"/>
      <c r="T11" s="41"/>
      <c r="U11" s="41"/>
      <c r="V11" s="41"/>
      <c r="W11" s="26">
        <f t="shared" si="1"/>
        <v>0</v>
      </c>
      <c r="X11" s="42"/>
      <c r="Y11"/>
    </row>
    <row r="12" spans="1:25" ht="15" hidden="1">
      <c r="A12" s="21">
        <v>220</v>
      </c>
      <c r="B12" s="44">
        <v>9</v>
      </c>
      <c r="C12" s="49">
        <v>5</v>
      </c>
      <c r="D12" s="5" t="str">
        <f>VLOOKUP(A12,'08.kolo prezentácia'!$A$2:$G$129,2,FALSE)</f>
        <v>Milan</v>
      </c>
      <c r="E12" s="5" t="str">
        <f>VLOOKUP(A12,'08.kolo prezentácia'!$A$2:$G$129,3,FALSE)</f>
        <v>Makiš</v>
      </c>
      <c r="F12" s="6" t="str">
        <f>CONCATENATE('08.kolo vysledky podla KAT'!$D12," ",'08.kolo vysledky podla KAT'!$E12)</f>
        <v>Milan Makiš</v>
      </c>
      <c r="G12" s="6" t="str">
        <f>VLOOKUP(A12,'08.kolo prezentácia'!$A$2:$G$130,4,FALSE)</f>
        <v>Trenčín</v>
      </c>
      <c r="H12" s="30">
        <f>VLOOKUP(A12,'08.kolo prezentácia'!$A$2:$G$130,5,FALSE)</f>
        <v>1983</v>
      </c>
      <c r="I12" s="31" t="str">
        <f>VLOOKUP(A12,'08.kolo prezentácia'!$A$2:$G$130,7,FALSE)</f>
        <v>Muži B</v>
      </c>
      <c r="J12" s="32" t="str">
        <f>VLOOKUP('08.kolo vysledky podla KAT'!$A12,'08.kolo stopky'!A:C,3,FALSE)</f>
        <v>00:38:51,68</v>
      </c>
      <c r="K12" s="32">
        <f t="shared" si="0"/>
        <v>0.0029018319394663477</v>
      </c>
      <c r="L12" s="32">
        <f t="shared" si="2"/>
        <v>0.0030883101851851835</v>
      </c>
      <c r="M12" s="21"/>
      <c r="N12" s="3"/>
      <c r="O12" s="3"/>
      <c r="P12" s="3"/>
      <c r="Q12" s="3"/>
      <c r="R12" s="3"/>
      <c r="S12" s="3"/>
      <c r="T12" s="3"/>
      <c r="U12" s="3"/>
      <c r="V12" s="3"/>
      <c r="W12" s="26">
        <f t="shared" si="1"/>
        <v>0</v>
      </c>
      <c r="Y12"/>
    </row>
    <row r="13" spans="1:25" ht="15" hidden="1">
      <c r="A13" s="21">
        <v>198</v>
      </c>
      <c r="B13" s="44">
        <v>10</v>
      </c>
      <c r="C13" s="62">
        <v>3</v>
      </c>
      <c r="D13" s="5" t="str">
        <f>VLOOKUP(A13,'08.kolo prezentácia'!$A$2:$G$129,2,FALSE)</f>
        <v>Pavol</v>
      </c>
      <c r="E13" s="5" t="str">
        <f>VLOOKUP(A13,'08.kolo prezentácia'!$A$2:$G$129,3,FALSE)</f>
        <v>Bortel</v>
      </c>
      <c r="F13" s="6" t="str">
        <f>CONCATENATE('08.kolo vysledky podla KAT'!$D13," ",'08.kolo vysledky podla KAT'!$E13)</f>
        <v>Pavol Bortel</v>
      </c>
      <c r="G13" s="6" t="str">
        <f>VLOOKUP(A13,'08.kolo prezentácia'!$A$2:$G$130,4,FALSE)</f>
        <v>Dubnica nad Váhom</v>
      </c>
      <c r="H13" s="30">
        <f>VLOOKUP(A13,'08.kolo prezentácia'!$A$2:$G$130,5,FALSE)</f>
        <v>1976</v>
      </c>
      <c r="I13" s="31" t="str">
        <f>VLOOKUP(A13,'08.kolo prezentácia'!$A$2:$G$130,7,FALSE)</f>
        <v>Muži C</v>
      </c>
      <c r="J13" s="32" t="str">
        <f>VLOOKUP('08.kolo vysledky podla KAT'!$A13,'08.kolo stopky'!A:C,3,FALSE)</f>
        <v>00:39:41,26</v>
      </c>
      <c r="K13" s="32">
        <f t="shared" si="0"/>
        <v>0.0029635354440461963</v>
      </c>
      <c r="L13" s="32">
        <f t="shared" si="2"/>
        <v>0.0036621527777777746</v>
      </c>
      <c r="M13" s="21"/>
      <c r="N13" s="3"/>
      <c r="O13" s="3"/>
      <c r="P13" s="3"/>
      <c r="Q13" s="3"/>
      <c r="R13" s="3"/>
      <c r="S13" s="3"/>
      <c r="T13" s="3"/>
      <c r="U13" s="3"/>
      <c r="V13" s="3"/>
      <c r="W13" s="26">
        <f t="shared" si="1"/>
        <v>0</v>
      </c>
      <c r="Y13"/>
    </row>
    <row r="14" spans="1:25" ht="15" hidden="1">
      <c r="A14" s="21">
        <v>204</v>
      </c>
      <c r="B14" s="44">
        <v>11</v>
      </c>
      <c r="C14" s="49">
        <v>6</v>
      </c>
      <c r="D14" s="5" t="str">
        <f>VLOOKUP(A14,'08.kolo prezentácia'!$A$2:$G$129,2,FALSE)</f>
        <v>Jakub</v>
      </c>
      <c r="E14" s="5" t="str">
        <f>VLOOKUP(A14,'08.kolo prezentácia'!$A$2:$G$129,3,FALSE)</f>
        <v>Vrana</v>
      </c>
      <c r="F14" s="6" t="str">
        <f>CONCATENATE('08.kolo vysledky podla KAT'!$D14," ",'08.kolo vysledky podla KAT'!$E14)</f>
        <v>Jakub Vrana</v>
      </c>
      <c r="G14" s="6" t="str">
        <f>VLOOKUP(A14,'08.kolo prezentácia'!$A$2:$G$130,4,FALSE)</f>
        <v>GEKONsport</v>
      </c>
      <c r="H14" s="30">
        <f>VLOOKUP(A14,'08.kolo prezentácia'!$A$2:$G$130,5,FALSE)</f>
        <v>1984</v>
      </c>
      <c r="I14" s="31" t="str">
        <f>VLOOKUP(A14,'08.kolo prezentácia'!$A$2:$G$130,7,FALSE)</f>
        <v>Muži B</v>
      </c>
      <c r="J14" s="32" t="str">
        <f>VLOOKUP('08.kolo vysledky podla KAT'!$A14,'08.kolo stopky'!A:C,3,FALSE)</f>
        <v>00:39:47,92</v>
      </c>
      <c r="K14" s="32">
        <f t="shared" si="0"/>
        <v>0.0029718239745121465</v>
      </c>
      <c r="L14" s="32">
        <f t="shared" si="2"/>
        <v>0.0037392361111111133</v>
      </c>
      <c r="M14" s="21"/>
      <c r="N14" s="3"/>
      <c r="O14" s="3"/>
      <c r="P14" s="3"/>
      <c r="Q14" s="3"/>
      <c r="R14" s="3"/>
      <c r="S14" s="3"/>
      <c r="T14" s="3"/>
      <c r="U14" s="3"/>
      <c r="V14" s="3"/>
      <c r="W14" s="26">
        <f t="shared" si="1"/>
        <v>0</v>
      </c>
      <c r="Y14"/>
    </row>
    <row r="15" spans="1:25" ht="15" hidden="1">
      <c r="A15" s="21">
        <v>217</v>
      </c>
      <c r="B15" s="44">
        <v>12</v>
      </c>
      <c r="C15" s="62">
        <v>1</v>
      </c>
      <c r="D15" s="5" t="str">
        <f>VLOOKUP(A15,'08.kolo prezentácia'!$A$2:$G$129,2,FALSE)</f>
        <v>Iveta</v>
      </c>
      <c r="E15" s="5" t="str">
        <f>VLOOKUP(A15,'08.kolo prezentácia'!$A$2:$G$129,3,FALSE)</f>
        <v>Hulvátová</v>
      </c>
      <c r="F15" s="6" t="str">
        <f>CONCATENATE('08.kolo vysledky podla KAT'!$D15," ",'08.kolo vysledky podla KAT'!$E15)</f>
        <v>Iveta Hulvátová</v>
      </c>
      <c r="G15" s="6" t="str">
        <f>VLOOKUP(A15,'08.kolo prezentácia'!$A$2:$G$130,4,FALSE)</f>
        <v>Jogging klub Dubnica</v>
      </c>
      <c r="H15" s="30">
        <f>VLOOKUP(A15,'08.kolo prezentácia'!$A$2:$G$130,5,FALSE)</f>
        <v>1970</v>
      </c>
      <c r="I15" s="31" t="str">
        <f>VLOOKUP(A15,'08.kolo prezentácia'!$A$2:$G$130,7,FALSE)</f>
        <v>Ženy B</v>
      </c>
      <c r="J15" s="32" t="str">
        <f>VLOOKUP('08.kolo vysledky podla KAT'!$A15,'08.kolo stopky'!A:C,3,FALSE)</f>
        <v>00:40:00,54</v>
      </c>
      <c r="K15" s="32">
        <f t="shared" si="0"/>
        <v>0.0029875298685782554</v>
      </c>
      <c r="L15" s="32">
        <f t="shared" si="2"/>
        <v>0.0038853009259259275</v>
      </c>
      <c r="M15" s="21"/>
      <c r="N15" s="3"/>
      <c r="O15" s="3"/>
      <c r="P15" s="3"/>
      <c r="Q15" s="3"/>
      <c r="R15" s="3"/>
      <c r="S15" s="3"/>
      <c r="T15" s="3"/>
      <c r="U15" s="3"/>
      <c r="V15" s="3"/>
      <c r="W15" s="26">
        <f t="shared" si="1"/>
        <v>0</v>
      </c>
      <c r="Y15"/>
    </row>
    <row r="16" spans="1:25" ht="15" hidden="1">
      <c r="A16" s="21">
        <v>216</v>
      </c>
      <c r="B16" s="44">
        <v>13</v>
      </c>
      <c r="C16" s="45">
        <v>2</v>
      </c>
      <c r="D16" s="5" t="str">
        <f>VLOOKUP(A16,'08.kolo prezentácia'!$A$2:$G$129,2,FALSE)</f>
        <v>Štefan</v>
      </c>
      <c r="E16" s="5" t="str">
        <f>VLOOKUP(A16,'08.kolo prezentácia'!$A$2:$G$129,3,FALSE)</f>
        <v>Červenka</v>
      </c>
      <c r="F16" s="6" t="str">
        <f>CONCATENATE('08.kolo vysledky podla KAT'!$D16," ",'08.kolo vysledky podla KAT'!$E16)</f>
        <v>Štefan Červenka</v>
      </c>
      <c r="G16" s="6" t="str">
        <f>VLOOKUP(A16,'08.kolo prezentácia'!$A$2:$G$130,4,FALSE)</f>
        <v>Dubnica nad Váhom</v>
      </c>
      <c r="H16" s="30">
        <f>VLOOKUP(A16,'08.kolo prezentácia'!$A$2:$G$130,5,FALSE)</f>
        <v>1966</v>
      </c>
      <c r="I16" s="31" t="str">
        <f>VLOOKUP(A16,'08.kolo prezentácia'!$A$2:$G$130,7,FALSE)</f>
        <v>Muži D</v>
      </c>
      <c r="J16" s="32" t="str">
        <f>VLOOKUP('08.kolo vysledky podla KAT'!$A16,'08.kolo stopky'!A:C,3,FALSE)</f>
        <v>00:40:12,57</v>
      </c>
      <c r="K16" s="32">
        <f t="shared" si="0"/>
        <v>0.003002501493428912</v>
      </c>
      <c r="L16" s="32">
        <f t="shared" si="2"/>
        <v>0.004024537037037035</v>
      </c>
      <c r="M16" s="21"/>
      <c r="N16" s="3"/>
      <c r="O16" s="3"/>
      <c r="P16" s="3"/>
      <c r="Q16" s="3"/>
      <c r="R16" s="3"/>
      <c r="S16" s="3"/>
      <c r="T16" s="3"/>
      <c r="U16" s="3"/>
      <c r="V16" s="3"/>
      <c r="W16" s="26">
        <f t="shared" si="1"/>
        <v>0</v>
      </c>
      <c r="Y16"/>
    </row>
    <row r="17" spans="1:25" ht="15" hidden="1">
      <c r="A17" s="21">
        <v>169</v>
      </c>
      <c r="B17" s="44">
        <v>14</v>
      </c>
      <c r="C17" s="49">
        <v>4</v>
      </c>
      <c r="D17" s="5" t="str">
        <f>VLOOKUP(A17,'08.kolo prezentácia'!$A$2:$G$129,2,FALSE)</f>
        <v>Daniel</v>
      </c>
      <c r="E17" s="5" t="str">
        <f>VLOOKUP(A17,'08.kolo prezentácia'!$A$2:$G$129,3,FALSE)</f>
        <v>Zubo</v>
      </c>
      <c r="F17" s="6" t="str">
        <f>CONCATENATE('08.kolo vysledky podla KAT'!$D17," ",'08.kolo vysledky podla KAT'!$E17)</f>
        <v>Daniel Zubo</v>
      </c>
      <c r="G17" s="6" t="str">
        <f>VLOOKUP(A17,'08.kolo prezentácia'!$A$2:$G$130,4,FALSE)</f>
        <v>Nova Dubnica</v>
      </c>
      <c r="H17" s="30">
        <f>VLOOKUP(A17,'08.kolo prezentácia'!$A$2:$G$130,5,FALSE)</f>
        <v>1969</v>
      </c>
      <c r="I17" s="31" t="str">
        <f>VLOOKUP(A17,'08.kolo prezentácia'!$A$2:$G$130,7,FALSE)</f>
        <v>Muži C</v>
      </c>
      <c r="J17" s="32" t="str">
        <f>VLOOKUP('08.kolo vysledky podla KAT'!$A17,'08.kolo stopky'!A:C,3,FALSE)</f>
        <v>00:40:57,01</v>
      </c>
      <c r="K17" s="32">
        <f t="shared" si="0"/>
        <v>0.003057808144165671</v>
      </c>
      <c r="L17" s="32">
        <f t="shared" si="2"/>
        <v>0.004538888888888891</v>
      </c>
      <c r="M17" s="21"/>
      <c r="N17" s="3"/>
      <c r="O17" s="3"/>
      <c r="P17" s="3"/>
      <c r="Q17" s="3"/>
      <c r="R17" s="3"/>
      <c r="S17" s="3"/>
      <c r="T17" s="3"/>
      <c r="U17" s="3"/>
      <c r="V17" s="3"/>
      <c r="W17" s="26">
        <f t="shared" si="1"/>
        <v>0</v>
      </c>
      <c r="Y17"/>
    </row>
    <row r="18" spans="1:25" ht="15">
      <c r="A18" s="21">
        <v>206</v>
      </c>
      <c r="B18" s="44">
        <v>15</v>
      </c>
      <c r="C18" s="62">
        <v>2</v>
      </c>
      <c r="D18" s="5" t="str">
        <f>VLOOKUP(A18,'08.kolo prezentácia'!$A$2:$G$129,2,FALSE)</f>
        <v>Jakub</v>
      </c>
      <c r="E18" s="5" t="str">
        <f>VLOOKUP(A18,'08.kolo prezentácia'!$A$2:$G$129,3,FALSE)</f>
        <v>Melo</v>
      </c>
      <c r="F18" s="6" t="str">
        <f>CONCATENATE('08.kolo vysledky podla KAT'!$D18," ",'08.kolo vysledky podla KAT'!$E18)</f>
        <v>Jakub Melo</v>
      </c>
      <c r="G18" s="6" t="str">
        <f>VLOOKUP(A18,'08.kolo prezentácia'!$A$2:$G$130,4,FALSE)</f>
        <v>Trenčín</v>
      </c>
      <c r="H18" s="30">
        <f>VLOOKUP(A18,'08.kolo prezentácia'!$A$2:$G$130,5,FALSE)</f>
        <v>1988</v>
      </c>
      <c r="I18" s="31" t="str">
        <f>VLOOKUP(A18,'08.kolo prezentácia'!$A$2:$G$130,7,FALSE)</f>
        <v>Muži A</v>
      </c>
      <c r="J18" s="32" t="str">
        <f>VLOOKUP('08.kolo vysledky podla KAT'!$A18,'08.kolo stopky'!A:C,3,FALSE)</f>
        <v>00:42:04,70</v>
      </c>
      <c r="K18" s="32">
        <f t="shared" si="0"/>
        <v>0.003142049980087614</v>
      </c>
      <c r="L18" s="32">
        <f t="shared" si="2"/>
        <v>0.005322337962962963</v>
      </c>
      <c r="M18" s="21"/>
      <c r="N18" s="3"/>
      <c r="O18" s="3"/>
      <c r="P18" s="3"/>
      <c r="Q18" s="3"/>
      <c r="R18" s="3"/>
      <c r="S18" s="3"/>
      <c r="T18" s="3"/>
      <c r="U18" s="3"/>
      <c r="V18" s="3"/>
      <c r="W18" s="26">
        <f t="shared" si="1"/>
        <v>0</v>
      </c>
      <c r="Y18"/>
    </row>
    <row r="19" spans="1:25" ht="15" hidden="1">
      <c r="A19" s="21">
        <v>181</v>
      </c>
      <c r="B19" s="44">
        <v>16</v>
      </c>
      <c r="C19" s="62">
        <v>3</v>
      </c>
      <c r="D19" s="5" t="str">
        <f>VLOOKUP(A19,'08.kolo prezentácia'!$A$2:$G$129,2,FALSE)</f>
        <v>Vladimir</v>
      </c>
      <c r="E19" s="5" t="str">
        <f>VLOOKUP(A19,'08.kolo prezentácia'!$A$2:$G$129,3,FALSE)</f>
        <v>Konicek</v>
      </c>
      <c r="F19" s="6" t="str">
        <f>CONCATENATE('08.kolo vysledky podla KAT'!$D19," ",'08.kolo vysledky podla KAT'!$E19)</f>
        <v>Vladimir Konicek</v>
      </c>
      <c r="G19" s="6" t="str">
        <f>VLOOKUP(A19,'08.kolo prezentácia'!$A$2:$G$130,4,FALSE)</f>
        <v>Drietoma</v>
      </c>
      <c r="H19" s="30">
        <f>VLOOKUP(A19,'08.kolo prezentácia'!$A$2:$G$130,5,FALSE)</f>
        <v>1965</v>
      </c>
      <c r="I19" s="31" t="str">
        <f>VLOOKUP(A19,'08.kolo prezentácia'!$A$2:$G$130,7,FALSE)</f>
        <v>Muži D</v>
      </c>
      <c r="J19" s="32" t="str">
        <f>VLOOKUP('08.kolo vysledky podla KAT'!$A19,'08.kolo stopky'!A:C,3,FALSE)</f>
        <v>00:42:08,59</v>
      </c>
      <c r="K19" s="32">
        <f t="shared" si="0"/>
        <v>0.0031468911788132214</v>
      </c>
      <c r="L19" s="32">
        <f t="shared" si="2"/>
        <v>0.0053673611111111075</v>
      </c>
      <c r="M19" s="21"/>
      <c r="N19" s="3"/>
      <c r="O19" s="3"/>
      <c r="P19" s="3"/>
      <c r="Q19" s="3"/>
      <c r="R19" s="3"/>
      <c r="S19" s="3"/>
      <c r="T19" s="3"/>
      <c r="U19" s="3"/>
      <c r="V19" s="3"/>
      <c r="W19" s="26">
        <f t="shared" si="1"/>
        <v>0</v>
      </c>
      <c r="Y19"/>
    </row>
    <row r="20" spans="1:25" ht="15" hidden="1">
      <c r="A20" s="21">
        <v>160</v>
      </c>
      <c r="B20" s="44">
        <v>17</v>
      </c>
      <c r="C20" s="49">
        <v>5</v>
      </c>
      <c r="D20" s="5" t="str">
        <f>VLOOKUP(A20,'08.kolo prezentácia'!$A$2:$G$129,2,FALSE)</f>
        <v>Pavol</v>
      </c>
      <c r="E20" s="5" t="str">
        <f>VLOOKUP(A20,'08.kolo prezentácia'!$A$2:$G$129,3,FALSE)</f>
        <v>Tallo</v>
      </c>
      <c r="F20" s="6" t="str">
        <f>CONCATENATE('08.kolo vysledky podla KAT'!$D20," ",'08.kolo vysledky podla KAT'!$E20)</f>
        <v>Pavol Tallo</v>
      </c>
      <c r="G20" s="6" t="str">
        <f>VLOOKUP(A20,'08.kolo prezentácia'!$A$2:$G$130,4,FALSE)</f>
        <v>Bratislava</v>
      </c>
      <c r="H20" s="30">
        <f>VLOOKUP(A20,'08.kolo prezentácia'!$A$2:$G$130,5,FALSE)</f>
        <v>1972</v>
      </c>
      <c r="I20" s="31" t="str">
        <f>VLOOKUP(A20,'08.kolo prezentácia'!$A$2:$G$130,7,FALSE)</f>
        <v>Muži C</v>
      </c>
      <c r="J20" s="32" t="str">
        <f>VLOOKUP('08.kolo vysledky podla KAT'!$A20,'08.kolo stopky'!A:C,3,FALSE)</f>
        <v>00:42:26,23</v>
      </c>
      <c r="K20" s="32">
        <f t="shared" si="0"/>
        <v>0.003168844583831143</v>
      </c>
      <c r="L20" s="32">
        <f t="shared" si="2"/>
        <v>0.005571527777777779</v>
      </c>
      <c r="M20" s="21"/>
      <c r="N20" s="3"/>
      <c r="O20" s="3"/>
      <c r="P20" s="3"/>
      <c r="Q20" s="3"/>
      <c r="R20" s="3"/>
      <c r="S20" s="3"/>
      <c r="T20" s="3"/>
      <c r="U20" s="3"/>
      <c r="V20" s="3"/>
      <c r="W20" s="26">
        <f t="shared" si="1"/>
        <v>0</v>
      </c>
      <c r="Y20"/>
    </row>
    <row r="21" spans="1:25" ht="15">
      <c r="A21" s="21">
        <v>209</v>
      </c>
      <c r="B21" s="44">
        <v>18</v>
      </c>
      <c r="C21" s="63">
        <v>3</v>
      </c>
      <c r="D21" s="5" t="str">
        <f>VLOOKUP(A21,'08.kolo prezentácia'!$A$2:$G$129,2,FALSE)</f>
        <v>Martin</v>
      </c>
      <c r="E21" s="5" t="str">
        <f>VLOOKUP(A21,'08.kolo prezentácia'!$A$2:$G$129,3,FALSE)</f>
        <v>Kocaj</v>
      </c>
      <c r="F21" s="6" t="str">
        <f>CONCATENATE('08.kolo vysledky podla KAT'!$D21," ",'08.kolo vysledky podla KAT'!$E21)</f>
        <v>Martin Kocaj</v>
      </c>
      <c r="G21" s="6" t="str">
        <f>VLOOKUP(A21,'08.kolo prezentácia'!$A$2:$G$130,4,FALSE)</f>
        <v>Trenčín</v>
      </c>
      <c r="H21" s="30">
        <f>VLOOKUP(A21,'08.kolo prezentácia'!$A$2:$G$130,5,FALSE)</f>
        <v>1987</v>
      </c>
      <c r="I21" s="31" t="str">
        <f>VLOOKUP(A21,'08.kolo prezentácia'!$A$2:$G$130,7,FALSE)</f>
        <v>Muži A</v>
      </c>
      <c r="J21" s="32" t="str">
        <f>VLOOKUP('08.kolo vysledky podla KAT'!$A21,'08.kolo stopky'!A:C,3,FALSE)</f>
        <v>00:42:40,34</v>
      </c>
      <c r="K21" s="32">
        <f t="shared" si="0"/>
        <v>0.0031864048187972916</v>
      </c>
      <c r="L21" s="32">
        <f t="shared" si="2"/>
        <v>0.005734837962962962</v>
      </c>
      <c r="M21" s="21"/>
      <c r="N21" s="3"/>
      <c r="O21" s="3"/>
      <c r="P21" s="3"/>
      <c r="Q21" s="3"/>
      <c r="R21" s="3"/>
      <c r="S21" s="3"/>
      <c r="T21" s="3"/>
      <c r="U21" s="3"/>
      <c r="V21" s="3"/>
      <c r="W21" s="26">
        <f t="shared" si="1"/>
        <v>0</v>
      </c>
      <c r="Y21"/>
    </row>
    <row r="22" spans="1:25" ht="15">
      <c r="A22" s="21">
        <v>227</v>
      </c>
      <c r="B22" s="44">
        <v>19</v>
      </c>
      <c r="C22" s="49">
        <v>4</v>
      </c>
      <c r="D22" s="6" t="str">
        <f>VLOOKUP(A22,'08.kolo prezentácia'!$A$2:$G$129,2,FALSE)</f>
        <v>Samuel</v>
      </c>
      <c r="E22" s="6" t="str">
        <f>VLOOKUP(A22,'08.kolo prezentácia'!$A$2:$G$129,3,FALSE)</f>
        <v>Masarik</v>
      </c>
      <c r="F22" s="6" t="str">
        <f>CONCATENATE('08.kolo vysledky podla KAT'!$D22," ",'08.kolo vysledky podla KAT'!$E22)</f>
        <v>Samuel Masarik</v>
      </c>
      <c r="G22" s="6" t="str">
        <f>VLOOKUP(A22,'08.kolo prezentácia'!$A$2:$G$130,4,FALSE)</f>
        <v>Štvorlístok Trenčín</v>
      </c>
      <c r="H22" s="30">
        <f>VLOOKUP(A22,'08.kolo prezentácia'!$A$2:$G$130,5,FALSE)</f>
        <v>1995</v>
      </c>
      <c r="I22" s="31" t="str">
        <f>VLOOKUP(A22,'08.kolo prezentácia'!$A$2:$G$130,7,FALSE)</f>
        <v>Muži A</v>
      </c>
      <c r="J22" s="32" t="str">
        <f>VLOOKUP('08.kolo vysledky podla KAT'!$A22,'08.kolo stopky'!A:C,3,FALSE)</f>
        <v>00:43:02,17</v>
      </c>
      <c r="K22" s="32">
        <f t="shared" si="0"/>
        <v>0.003213572779769016</v>
      </c>
      <c r="L22" s="32">
        <f t="shared" si="2"/>
        <v>0.0059875</v>
      </c>
      <c r="M22" s="21"/>
      <c r="N22" s="3"/>
      <c r="O22" s="3"/>
      <c r="P22" s="3"/>
      <c r="Q22" s="3"/>
      <c r="R22" s="3"/>
      <c r="S22" s="3"/>
      <c r="T22" s="3"/>
      <c r="U22" s="3"/>
      <c r="V22" s="3"/>
      <c r="W22" s="26">
        <f t="shared" si="1"/>
        <v>0</v>
      </c>
      <c r="Y22"/>
    </row>
    <row r="23" spans="1:25" ht="15" hidden="1">
      <c r="A23" s="21">
        <v>215</v>
      </c>
      <c r="B23" s="44">
        <v>20</v>
      </c>
      <c r="C23" s="49">
        <v>6</v>
      </c>
      <c r="D23" s="5" t="str">
        <f>VLOOKUP(A23,'08.kolo prezentácia'!$A$2:$G$129,2,FALSE)</f>
        <v>Ondřej</v>
      </c>
      <c r="E23" s="5" t="str">
        <f>VLOOKUP(A23,'08.kolo prezentácia'!$A$2:$G$129,3,FALSE)</f>
        <v>Tluka</v>
      </c>
      <c r="F23" s="6" t="str">
        <f>CONCATENATE('08.kolo vysledky podla KAT'!$D23," ",'08.kolo vysledky podla KAT'!$E23)</f>
        <v>Ondřej Tluka</v>
      </c>
      <c r="G23" s="6" t="str">
        <f>VLOOKUP(A23,'08.kolo prezentácia'!$A$2:$G$130,4,FALSE)</f>
        <v>Trenčín</v>
      </c>
      <c r="H23" s="30">
        <f>VLOOKUP(A23,'08.kolo prezentácia'!$A$2:$G$130,5,FALSE)</f>
        <v>1976</v>
      </c>
      <c r="I23" s="31" t="str">
        <f>VLOOKUP(A23,'08.kolo prezentácia'!$A$2:$G$130,7,FALSE)</f>
        <v>Muži C</v>
      </c>
      <c r="J23" s="32" t="str">
        <f>VLOOKUP('08.kolo vysledky podla KAT'!$A23,'08.kolo stopky'!A:C,3,FALSE)</f>
        <v>00:43:15,40</v>
      </c>
      <c r="K23" s="32">
        <f t="shared" si="0"/>
        <v>0.0032300378335324573</v>
      </c>
      <c r="L23" s="32">
        <f t="shared" si="2"/>
        <v>0.006140625000000004</v>
      </c>
      <c r="M23" s="21"/>
      <c r="N23" s="3"/>
      <c r="O23" s="3"/>
      <c r="P23" s="3"/>
      <c r="Q23" s="3"/>
      <c r="R23" s="3"/>
      <c r="S23" s="3"/>
      <c r="T23" s="3"/>
      <c r="U23" s="3"/>
      <c r="V23" s="3"/>
      <c r="W23" s="26">
        <f t="shared" si="1"/>
        <v>0</v>
      </c>
      <c r="Y23"/>
    </row>
    <row r="24" spans="1:25" ht="15" hidden="1">
      <c r="A24" s="21">
        <v>173</v>
      </c>
      <c r="B24" s="44">
        <v>21</v>
      </c>
      <c r="C24" s="49">
        <v>4</v>
      </c>
      <c r="D24" s="5" t="str">
        <f>VLOOKUP(A24,'08.kolo prezentácia'!$A$2:$G$129,2,FALSE)</f>
        <v>Anton</v>
      </c>
      <c r="E24" s="5" t="str">
        <f>VLOOKUP(A24,'08.kolo prezentácia'!$A$2:$G$129,3,FALSE)</f>
        <v>Blaško</v>
      </c>
      <c r="F24" s="6" t="str">
        <f>CONCATENATE('08.kolo vysledky podla KAT'!$D24," ",'08.kolo vysledky podla KAT'!$E24)</f>
        <v>Anton Blaško</v>
      </c>
      <c r="G24" s="6" t="str">
        <f>VLOOKUP(A24,'08.kolo prezentácia'!$A$2:$G$130,4,FALSE)</f>
        <v>dubnica n v</v>
      </c>
      <c r="H24" s="30">
        <f>VLOOKUP(A24,'08.kolo prezentácia'!$A$2:$G$130,5,FALSE)</f>
        <v>1965</v>
      </c>
      <c r="I24" s="31" t="str">
        <f>VLOOKUP(A24,'08.kolo prezentácia'!$A$2:$G$130,7,FALSE)</f>
        <v>Muži D</v>
      </c>
      <c r="J24" s="32" t="str">
        <f>VLOOKUP('08.kolo vysledky podla KAT'!$A24,'08.kolo stopky'!A:C,3,FALSE)</f>
        <v>00:43:17,32</v>
      </c>
      <c r="K24" s="32">
        <f t="shared" si="0"/>
        <v>0.003232427319792911</v>
      </c>
      <c r="L24" s="32">
        <f t="shared" si="2"/>
        <v>0.006162847222222222</v>
      </c>
      <c r="M24" s="21"/>
      <c r="N24" s="3"/>
      <c r="O24" s="3"/>
      <c r="P24" s="3"/>
      <c r="Q24" s="3"/>
      <c r="R24" s="3"/>
      <c r="S24" s="3"/>
      <c r="T24" s="3"/>
      <c r="U24" s="3"/>
      <c r="V24" s="3"/>
      <c r="W24" s="26">
        <f t="shared" si="1"/>
        <v>0</v>
      </c>
      <c r="Y24"/>
    </row>
    <row r="25" spans="1:25" ht="15" hidden="1">
      <c r="A25" s="21">
        <v>164</v>
      </c>
      <c r="B25" s="44">
        <v>22</v>
      </c>
      <c r="C25" s="62">
        <v>1</v>
      </c>
      <c r="D25" s="5" t="str">
        <f>VLOOKUP(A25,'08.kolo prezentácia'!$A$2:$G$129,2,FALSE)</f>
        <v>Pavel</v>
      </c>
      <c r="E25" s="5" t="str">
        <f>VLOOKUP(A25,'08.kolo prezentácia'!$A$2:$G$129,3,FALSE)</f>
        <v>Dorušek</v>
      </c>
      <c r="F25" s="6" t="str">
        <f>CONCATENATE('08.kolo vysledky podla KAT'!$D25," ",'08.kolo vysledky podla KAT'!$E25)</f>
        <v>Pavel Dorušek</v>
      </c>
      <c r="G25" s="6" t="str">
        <f>VLOOKUP(A25,'08.kolo prezentácia'!$A$2:$G$130,4,FALSE)</f>
        <v>Klenoty Slavičín</v>
      </c>
      <c r="H25" s="30">
        <f>VLOOKUP(A25,'08.kolo prezentácia'!$A$2:$G$130,5,FALSE)</f>
        <v>1954</v>
      </c>
      <c r="I25" s="31" t="str">
        <f>VLOOKUP(A25,'08.kolo prezentácia'!$A$2:$G$130,7,FALSE)</f>
        <v>Muži E</v>
      </c>
      <c r="J25" s="32" t="str">
        <f>VLOOKUP('08.kolo vysledky podla KAT'!$A25,'08.kolo stopky'!A:C,3,FALSE)</f>
        <v>00:43:37,26</v>
      </c>
      <c r="K25" s="32">
        <f t="shared" si="0"/>
        <v>0.0032572431302270014</v>
      </c>
      <c r="L25" s="32">
        <f t="shared" si="2"/>
        <v>0.006393634259259262</v>
      </c>
      <c r="M25" s="21"/>
      <c r="N25" s="3"/>
      <c r="O25" s="3"/>
      <c r="P25" s="3"/>
      <c r="Q25" s="3"/>
      <c r="R25" s="3"/>
      <c r="S25" s="3"/>
      <c r="T25" s="3"/>
      <c r="U25" s="3"/>
      <c r="V25" s="3"/>
      <c r="W25" s="26">
        <f t="shared" si="1"/>
        <v>0</v>
      </c>
      <c r="Y25"/>
    </row>
    <row r="26" spans="1:25" ht="15">
      <c r="A26" s="21">
        <v>199</v>
      </c>
      <c r="B26" s="44">
        <v>23</v>
      </c>
      <c r="C26" s="49">
        <v>5</v>
      </c>
      <c r="D26" s="5" t="str">
        <f>VLOOKUP(A26,'08.kolo prezentácia'!$A$2:$G$129,2,FALSE)</f>
        <v>Ondrej</v>
      </c>
      <c r="E26" s="5" t="str">
        <f>VLOOKUP(A26,'08.kolo prezentácia'!$A$2:$G$129,3,FALSE)</f>
        <v>Pruška</v>
      </c>
      <c r="F26" s="6" t="str">
        <f>CONCATENATE('08.kolo vysledky podla KAT'!$D26," ",'08.kolo vysledky podla KAT'!$E26)</f>
        <v>Ondrej Pruška</v>
      </c>
      <c r="G26" s="6" t="str">
        <f>VLOOKUP(A26,'08.kolo prezentácia'!$A$2:$G$130,4,FALSE)</f>
        <v>Športové gymnázium Trenčín</v>
      </c>
      <c r="H26" s="30">
        <f>VLOOKUP(A26,'08.kolo prezentácia'!$A$2:$G$130,5,FALSE)</f>
        <v>2000</v>
      </c>
      <c r="I26" s="31" t="str">
        <f>VLOOKUP(A26,'08.kolo prezentácia'!$A$2:$G$130,7,FALSE)</f>
        <v>Muži A</v>
      </c>
      <c r="J26" s="32" t="str">
        <f>VLOOKUP('08.kolo vysledky podla KAT'!$A26,'08.kolo stopky'!A:C,3,FALSE)</f>
        <v>00:43:49,88</v>
      </c>
      <c r="K26" s="32">
        <f t="shared" si="0"/>
        <v>0.00327294902429311</v>
      </c>
      <c r="L26" s="32">
        <f t="shared" si="2"/>
        <v>0.006539699074074073</v>
      </c>
      <c r="M26" s="21"/>
      <c r="N26" s="41"/>
      <c r="O26" s="41"/>
      <c r="P26" s="41"/>
      <c r="Q26" s="41"/>
      <c r="R26" s="41"/>
      <c r="S26" s="41"/>
      <c r="T26" s="41"/>
      <c r="U26" s="41"/>
      <c r="V26" s="41"/>
      <c r="W26" s="26">
        <f t="shared" si="1"/>
        <v>0</v>
      </c>
      <c r="Y26"/>
    </row>
    <row r="27" spans="1:25" ht="15" hidden="1">
      <c r="A27" s="21">
        <v>10</v>
      </c>
      <c r="B27" s="44">
        <v>24</v>
      </c>
      <c r="C27" s="62">
        <v>2</v>
      </c>
      <c r="D27" s="5" t="str">
        <f>VLOOKUP(A27,'08.kolo prezentácia'!$A$2:$G$129,2,FALSE)</f>
        <v>Jitka</v>
      </c>
      <c r="E27" s="5" t="str">
        <f>VLOOKUP(A27,'08.kolo prezentácia'!$A$2:$G$129,3,FALSE)</f>
        <v>Hudakova</v>
      </c>
      <c r="F27" s="6" t="str">
        <f>CONCATENATE('08.kolo vysledky podla KAT'!$D27," ",'08.kolo vysledky podla KAT'!$E27)</f>
        <v>Jitka Hudakova</v>
      </c>
      <c r="G27" s="6" t="str">
        <f>VLOOKUP(A27,'08.kolo prezentácia'!$A$2:$G$130,4,FALSE)</f>
        <v>Ďurikam team Trenčín</v>
      </c>
      <c r="H27" s="30">
        <f>VLOOKUP(A27,'08.kolo prezentácia'!$A$2:$G$130,5,FALSE)</f>
        <v>1971</v>
      </c>
      <c r="I27" s="31" t="str">
        <f>VLOOKUP(A27,'08.kolo prezentácia'!$A$2:$G$130,7,FALSE)</f>
        <v>Ženy B</v>
      </c>
      <c r="J27" s="32" t="str">
        <f>VLOOKUP('08.kolo vysledky podla KAT'!$A27,'08.kolo stopky'!A:C,3,FALSE)</f>
        <v>00:44:41,96</v>
      </c>
      <c r="K27" s="32">
        <f t="shared" si="0"/>
        <v>0.003337763839107925</v>
      </c>
      <c r="L27" s="32">
        <f t="shared" si="2"/>
        <v>0.007142476851851855</v>
      </c>
      <c r="M27" s="21"/>
      <c r="N27" s="3"/>
      <c r="O27" s="3"/>
      <c r="P27" s="3"/>
      <c r="Q27" s="3"/>
      <c r="R27" s="3"/>
      <c r="S27" s="3"/>
      <c r="T27" s="3"/>
      <c r="U27" s="3"/>
      <c r="V27" s="3"/>
      <c r="W27" s="26">
        <f t="shared" si="1"/>
        <v>0</v>
      </c>
      <c r="Y27"/>
    </row>
    <row r="28" spans="1:25" ht="15" hidden="1">
      <c r="A28" s="21">
        <v>195</v>
      </c>
      <c r="B28" s="44">
        <v>25</v>
      </c>
      <c r="C28" s="62">
        <v>3</v>
      </c>
      <c r="D28" s="5" t="str">
        <f>VLOOKUP(A28,'08.kolo prezentácia'!$A$2:$G$129,2,FALSE)</f>
        <v>Katarína</v>
      </c>
      <c r="E28" s="5" t="str">
        <f>VLOOKUP(A28,'08.kolo prezentácia'!$A$2:$G$129,3,FALSE)</f>
        <v>Garajová</v>
      </c>
      <c r="F28" s="6" t="str">
        <f>CONCATENATE('08.kolo vysledky podla KAT'!$D28," ",'08.kolo vysledky podla KAT'!$E28)</f>
        <v>Katarína Garajová</v>
      </c>
      <c r="G28" s="6" t="str">
        <f>VLOOKUP(A28,'08.kolo prezentácia'!$A$2:$G$130,4,FALSE)</f>
        <v>Behám s láskou</v>
      </c>
      <c r="H28" s="30">
        <f>VLOOKUP(A28,'08.kolo prezentácia'!$A$2:$G$130,5,FALSE)</f>
        <v>1979</v>
      </c>
      <c r="I28" s="31" t="str">
        <f>VLOOKUP(A28,'08.kolo prezentácia'!$A$2:$G$130,7,FALSE)</f>
        <v>Ženy B</v>
      </c>
      <c r="J28" s="32" t="str">
        <f>VLOOKUP('08.kolo vysledky podla KAT'!$A28,'08.kolo stopky'!A:C,3,FALSE)</f>
        <v>00:44:47,74</v>
      </c>
      <c r="K28" s="32">
        <f t="shared" si="0"/>
        <v>0.0033449571883711667</v>
      </c>
      <c r="L28" s="32">
        <f t="shared" si="2"/>
        <v>0.0072093750000000005</v>
      </c>
      <c r="M28" s="21"/>
      <c r="N28" s="3"/>
      <c r="O28" s="3"/>
      <c r="P28" s="3"/>
      <c r="Q28" s="3"/>
      <c r="R28" s="3"/>
      <c r="S28" s="3"/>
      <c r="T28" s="3"/>
      <c r="U28" s="3"/>
      <c r="V28" s="3"/>
      <c r="W28" s="26">
        <f t="shared" si="1"/>
        <v>0</v>
      </c>
      <c r="Y28"/>
    </row>
    <row r="29" spans="1:25" ht="15" hidden="1">
      <c r="A29" s="21">
        <v>180</v>
      </c>
      <c r="B29" s="44">
        <v>26</v>
      </c>
      <c r="C29" s="49">
        <v>7</v>
      </c>
      <c r="D29" s="5" t="str">
        <f>VLOOKUP(A29,'08.kolo prezentácia'!$A$2:$G$129,2,FALSE)</f>
        <v>Peter</v>
      </c>
      <c r="E29" s="5" t="str">
        <f>VLOOKUP(A29,'08.kolo prezentácia'!$A$2:$G$129,3,FALSE)</f>
        <v>Netopil</v>
      </c>
      <c r="F29" s="6" t="str">
        <f>CONCATENATE('08.kolo vysledky podla KAT'!$D29," ",'08.kolo vysledky podla KAT'!$E29)</f>
        <v>Peter Netopil</v>
      </c>
      <c r="G29" s="6" t="str">
        <f>VLOOKUP(A29,'08.kolo prezentácia'!$A$2:$G$130,4,FALSE)</f>
        <v>Banovce nad Bebravou</v>
      </c>
      <c r="H29" s="30">
        <f>VLOOKUP(A29,'08.kolo prezentácia'!$A$2:$G$130,5,FALSE)</f>
        <v>1984</v>
      </c>
      <c r="I29" s="31" t="str">
        <f>VLOOKUP(A29,'08.kolo prezentácia'!$A$2:$G$130,7,FALSE)</f>
        <v>Muži B</v>
      </c>
      <c r="J29" s="32" t="str">
        <f>VLOOKUP('08.kolo vysledky podla KAT'!$A29,'08.kolo stopky'!A:C,3,FALSE)</f>
        <v>00:44:56,12</v>
      </c>
      <c r="K29" s="32">
        <f t="shared" si="0"/>
        <v>0.003355386300278773</v>
      </c>
      <c r="L29" s="32">
        <f t="shared" si="2"/>
        <v>0.007306365740740738</v>
      </c>
      <c r="M29" s="21"/>
      <c r="N29" s="3"/>
      <c r="O29" s="3"/>
      <c r="P29" s="3"/>
      <c r="Q29" s="3"/>
      <c r="R29" s="3"/>
      <c r="S29" s="3"/>
      <c r="T29" s="3"/>
      <c r="U29" s="3"/>
      <c r="V29" s="3"/>
      <c r="W29" s="26">
        <f t="shared" si="1"/>
        <v>0</v>
      </c>
      <c r="Y29"/>
    </row>
    <row r="30" spans="1:25" ht="15" hidden="1">
      <c r="A30" s="21">
        <v>202</v>
      </c>
      <c r="B30" s="44">
        <v>27</v>
      </c>
      <c r="C30" s="62">
        <v>2</v>
      </c>
      <c r="D30" s="5" t="str">
        <f>VLOOKUP(A30,'08.kolo prezentácia'!$A$2:$G$129,2,FALSE)</f>
        <v>ján</v>
      </c>
      <c r="E30" s="5" t="str">
        <f>VLOOKUP(A30,'08.kolo prezentácia'!$A$2:$G$129,3,FALSE)</f>
        <v>Kminiak</v>
      </c>
      <c r="F30" s="6" t="str">
        <f>CONCATENATE('08.kolo vysledky podla KAT'!$D30," ",'08.kolo vysledky podla KAT'!$E30)</f>
        <v>ján Kminiak</v>
      </c>
      <c r="G30" s="6" t="str">
        <f>VLOOKUP(A30,'08.kolo prezentácia'!$A$2:$G$130,4,FALSE)</f>
        <v>Ilava</v>
      </c>
      <c r="H30" s="30">
        <f>VLOOKUP(A30,'08.kolo prezentácia'!$A$2:$G$130,5,FALSE)</f>
        <v>1948</v>
      </c>
      <c r="I30" s="31" t="str">
        <f>VLOOKUP(A30,'08.kolo prezentácia'!$A$2:$G$130,7,FALSE)</f>
        <v>Muži E</v>
      </c>
      <c r="J30" s="32" t="str">
        <f>VLOOKUP('08.kolo vysledky podla KAT'!$A30,'08.kolo stopky'!A:C,3,FALSE)</f>
        <v>00:45:01,19</v>
      </c>
      <c r="K30" s="32">
        <f t="shared" si="0"/>
        <v>0.0033616960374352844</v>
      </c>
      <c r="L30" s="32">
        <f t="shared" si="2"/>
        <v>0.007365046296296297</v>
      </c>
      <c r="M30" s="21"/>
      <c r="N30" s="3"/>
      <c r="O30" s="3"/>
      <c r="P30" s="3"/>
      <c r="Q30" s="3"/>
      <c r="R30" s="3"/>
      <c r="S30" s="3"/>
      <c r="T30" s="3"/>
      <c r="U30" s="3"/>
      <c r="V30" s="3"/>
      <c r="W30" s="26">
        <f t="shared" si="1"/>
        <v>0</v>
      </c>
      <c r="Y30"/>
    </row>
    <row r="31" spans="1:25" ht="15" hidden="1">
      <c r="A31" s="21">
        <v>197</v>
      </c>
      <c r="B31" s="44">
        <v>28</v>
      </c>
      <c r="C31" s="49">
        <v>8</v>
      </c>
      <c r="D31" s="5" t="str">
        <f>VLOOKUP(A31,'08.kolo prezentácia'!$A$2:$G$129,2,FALSE)</f>
        <v>Juraj</v>
      </c>
      <c r="E31" s="5" t="str">
        <f>VLOOKUP(A31,'08.kolo prezentácia'!$A$2:$G$129,3,FALSE)</f>
        <v>Schiller</v>
      </c>
      <c r="F31" s="6" t="str">
        <f>CONCATENATE('08.kolo vysledky podla KAT'!$D31," ",'08.kolo vysledky podla KAT'!$E31)</f>
        <v>Juraj Schiller</v>
      </c>
      <c r="G31" s="6" t="str">
        <f>VLOOKUP(A31,'08.kolo prezentácia'!$A$2:$G$130,4,FALSE)</f>
        <v>Aj MY sme BEH</v>
      </c>
      <c r="H31" s="30">
        <f>VLOOKUP(A31,'08.kolo prezentácia'!$A$2:$G$130,5,FALSE)</f>
        <v>1977</v>
      </c>
      <c r="I31" s="31" t="str">
        <f>VLOOKUP(A31,'08.kolo prezentácia'!$A$2:$G$130,7,FALSE)</f>
        <v>Muži B</v>
      </c>
      <c r="J31" s="32" t="str">
        <f>VLOOKUP('08.kolo vysledky podla KAT'!$A31,'08.kolo stopky'!A:C,3,FALSE)</f>
        <v>00:45:08,32</v>
      </c>
      <c r="K31" s="32">
        <f t="shared" si="0"/>
        <v>0.003370569494225408</v>
      </c>
      <c r="L31" s="32">
        <f t="shared" si="2"/>
        <v>0.007447569444444444</v>
      </c>
      <c r="M31" s="21"/>
      <c r="N31" s="3"/>
      <c r="O31" s="3"/>
      <c r="P31" s="3"/>
      <c r="Q31" s="3"/>
      <c r="R31" s="3"/>
      <c r="S31" s="3"/>
      <c r="T31" s="3"/>
      <c r="U31" s="3"/>
      <c r="V31" s="3"/>
      <c r="W31" s="26">
        <f t="shared" si="1"/>
        <v>0</v>
      </c>
      <c r="Y31"/>
    </row>
    <row r="32" spans="1:25" ht="15" hidden="1">
      <c r="A32" s="21">
        <v>185</v>
      </c>
      <c r="B32" s="44">
        <v>29</v>
      </c>
      <c r="C32" s="49">
        <v>5</v>
      </c>
      <c r="D32" s="5" t="str">
        <f>VLOOKUP(A32,'08.kolo prezentácia'!$A$2:$G$129,2,FALSE)</f>
        <v>Juraj</v>
      </c>
      <c r="E32" s="5" t="str">
        <f>VLOOKUP(A32,'08.kolo prezentácia'!$A$2:$G$129,3,FALSE)</f>
        <v>Haninec</v>
      </c>
      <c r="F32" s="6" t="str">
        <f>CONCATENATE('08.kolo vysledky podla KAT'!$D32," ",'08.kolo vysledky podla KAT'!$E32)</f>
        <v>Juraj Haninec</v>
      </c>
      <c r="G32" s="6" t="str">
        <f>VLOOKUP(A32,'08.kolo prezentácia'!$A$2:$G$130,4,FALSE)</f>
        <v>KPB</v>
      </c>
      <c r="H32" s="30">
        <f>VLOOKUP(A32,'08.kolo prezentácia'!$A$2:$G$130,5,FALSE)</f>
        <v>1957</v>
      </c>
      <c r="I32" s="31" t="str">
        <f>VLOOKUP(A32,'08.kolo prezentácia'!$A$2:$G$130,7,FALSE)</f>
        <v>Muži D</v>
      </c>
      <c r="J32" s="32" t="str">
        <f>VLOOKUP('08.kolo vysledky podla KAT'!$A32,'08.kolo stopky'!A:C,3,FALSE)</f>
        <v>00:45:16,18</v>
      </c>
      <c r="K32" s="32">
        <f t="shared" si="0"/>
        <v>0.0033803514536041414</v>
      </c>
      <c r="L32" s="32">
        <f t="shared" si="2"/>
        <v>0.007538541666666666</v>
      </c>
      <c r="M32" s="21"/>
      <c r="N32" s="3"/>
      <c r="O32" s="3"/>
      <c r="P32" s="3"/>
      <c r="Q32" s="3"/>
      <c r="R32" s="3"/>
      <c r="S32" s="3"/>
      <c r="T32" s="3"/>
      <c r="U32" s="3"/>
      <c r="V32" s="3"/>
      <c r="W32" s="26">
        <f t="shared" si="1"/>
        <v>0</v>
      </c>
      <c r="Y32"/>
    </row>
    <row r="33" spans="1:25" ht="15" hidden="1">
      <c r="A33" s="21">
        <v>222</v>
      </c>
      <c r="B33" s="44">
        <v>30</v>
      </c>
      <c r="C33" s="49">
        <v>9</v>
      </c>
      <c r="D33" s="6" t="str">
        <f>VLOOKUP(A33,'08.kolo prezentácia'!$A$2:$G$129,2,FALSE)</f>
        <v>Stanislav</v>
      </c>
      <c r="E33" s="6" t="str">
        <f>VLOOKUP(A33,'08.kolo prezentácia'!$A$2:$G$129,3,FALSE)</f>
        <v>Hrabovsky</v>
      </c>
      <c r="F33" s="6" t="str">
        <f>CONCATENATE('08.kolo vysledky podla KAT'!$D33," ",'08.kolo vysledky podla KAT'!$E33)</f>
        <v>Stanislav Hrabovsky</v>
      </c>
      <c r="G33" s="6" t="str">
        <f>VLOOKUP(A33,'08.kolo prezentácia'!$A$2:$G$130,4,FALSE)</f>
        <v>Opatova</v>
      </c>
      <c r="H33" s="30">
        <f>VLOOKUP(A33,'08.kolo prezentácia'!$A$2:$G$130,5,FALSE)</f>
        <v>1977</v>
      </c>
      <c r="I33" s="31" t="str">
        <f>VLOOKUP(A33,'08.kolo prezentácia'!$A$2:$G$130,7,FALSE)</f>
        <v>Muži B</v>
      </c>
      <c r="J33" s="32" t="str">
        <f>VLOOKUP('08.kolo vysledky podla KAT'!$A33,'08.kolo stopky'!A:C,3,FALSE)</f>
        <v>00:45:18,43</v>
      </c>
      <c r="K33" s="32">
        <f t="shared" si="0"/>
        <v>0.003383151632815611</v>
      </c>
      <c r="L33" s="32">
        <f t="shared" si="2"/>
        <v>0.007564583333333336</v>
      </c>
      <c r="M33" s="21"/>
      <c r="N33" s="3"/>
      <c r="O33" s="3"/>
      <c r="P33" s="3"/>
      <c r="Q33" s="3"/>
      <c r="R33" s="3"/>
      <c r="S33" s="3"/>
      <c r="T33" s="3"/>
      <c r="U33" s="3"/>
      <c r="V33" s="3"/>
      <c r="W33" s="26">
        <f t="shared" si="1"/>
        <v>0</v>
      </c>
      <c r="Y33"/>
    </row>
    <row r="34" spans="1:25" ht="15" hidden="1">
      <c r="A34" s="21">
        <v>214</v>
      </c>
      <c r="B34" s="44">
        <v>31</v>
      </c>
      <c r="C34" s="62">
        <v>1</v>
      </c>
      <c r="D34" s="5" t="str">
        <f>VLOOKUP(A34,'08.kolo prezentácia'!$A$2:$G$129,2,FALSE)</f>
        <v>Lucia</v>
      </c>
      <c r="E34" s="5" t="str">
        <f>VLOOKUP(A34,'08.kolo prezentácia'!$A$2:$G$129,3,FALSE)</f>
        <v>Mituchová</v>
      </c>
      <c r="F34" s="6" t="str">
        <f>CONCATENATE('08.kolo vysledky podla KAT'!$D34," ",'08.kolo vysledky podla KAT'!$E34)</f>
        <v>Lucia Mituchová</v>
      </c>
      <c r="G34" s="6" t="str">
        <f>VLOOKUP(A34,'08.kolo prezentácia'!$A$2:$G$130,4,FALSE)</f>
        <v>Opatova</v>
      </c>
      <c r="H34" s="30">
        <f>VLOOKUP(A34,'08.kolo prezentácia'!$A$2:$G$130,5,FALSE)</f>
        <v>1981</v>
      </c>
      <c r="I34" s="31" t="str">
        <f>VLOOKUP(A34,'08.kolo prezentácia'!$A$2:$G$130,7,FALSE)</f>
        <v>Ženy A</v>
      </c>
      <c r="J34" s="32" t="str">
        <f>VLOOKUP('08.kolo vysledky podla KAT'!$A34,'08.kolo stopky'!A:C,3,FALSE)</f>
        <v>00:45:23,08</v>
      </c>
      <c r="K34" s="32">
        <f t="shared" si="0"/>
        <v>0.0033889386698526484</v>
      </c>
      <c r="L34" s="32">
        <f t="shared" si="2"/>
        <v>0.0076184027777777795</v>
      </c>
      <c r="M34" s="21"/>
      <c r="N34" s="3"/>
      <c r="O34" s="3"/>
      <c r="P34" s="3"/>
      <c r="Q34" s="3"/>
      <c r="R34" s="3"/>
      <c r="S34" s="3"/>
      <c r="T34" s="3"/>
      <c r="U34" s="3"/>
      <c r="V34" s="3"/>
      <c r="W34" s="26">
        <f t="shared" si="1"/>
        <v>0</v>
      </c>
      <c r="Y34"/>
    </row>
    <row r="35" spans="1:25" ht="15" hidden="1">
      <c r="A35" s="21">
        <v>188</v>
      </c>
      <c r="B35" s="44">
        <v>32</v>
      </c>
      <c r="C35" s="49">
        <v>7</v>
      </c>
      <c r="D35" s="5" t="str">
        <f>VLOOKUP(A35,'08.kolo prezentácia'!$A$2:$G$129,2,FALSE)</f>
        <v>Vladimír</v>
      </c>
      <c r="E35" s="5" t="str">
        <f>VLOOKUP(A35,'08.kolo prezentácia'!$A$2:$G$129,3,FALSE)</f>
        <v>Čupalka</v>
      </c>
      <c r="F35" s="6" t="str">
        <f>CONCATENATE('08.kolo vysledky podla KAT'!$D35," ",'08.kolo vysledky podla KAT'!$E35)</f>
        <v>Vladimír Čupalka</v>
      </c>
      <c r="G35" s="6" t="str">
        <f>VLOOKUP(A35,'08.kolo prezentácia'!$A$2:$G$130,4,FALSE)</f>
        <v>Trenčín</v>
      </c>
      <c r="H35" s="30">
        <f>VLOOKUP(A35,'08.kolo prezentácia'!$A$2:$G$130,5,FALSE)</f>
        <v>1974</v>
      </c>
      <c r="I35" s="31" t="str">
        <f>VLOOKUP(A35,'08.kolo prezentácia'!$A$2:$G$130,7,FALSE)</f>
        <v>Muži C</v>
      </c>
      <c r="J35" s="32" t="str">
        <f>VLOOKUP('08.kolo vysledky podla KAT'!$A35,'08.kolo stopky'!A:C,3,FALSE)</f>
        <v>00:45:29,24</v>
      </c>
      <c r="K35" s="32">
        <f t="shared" si="0"/>
        <v>0.003396604938271605</v>
      </c>
      <c r="L35" s="32">
        <f t="shared" si="2"/>
        <v>0.007689699074074078</v>
      </c>
      <c r="M35" s="21"/>
      <c r="N35" s="3"/>
      <c r="O35" s="3"/>
      <c r="P35" s="3"/>
      <c r="Q35" s="3"/>
      <c r="R35" s="3"/>
      <c r="S35" s="3"/>
      <c r="T35" s="3"/>
      <c r="U35" s="3"/>
      <c r="V35" s="3"/>
      <c r="W35" s="26">
        <f t="shared" si="1"/>
        <v>0</v>
      </c>
      <c r="Y35"/>
    </row>
    <row r="36" spans="1:25" ht="15" hidden="1">
      <c r="A36" s="21">
        <v>213</v>
      </c>
      <c r="B36" s="44">
        <v>33</v>
      </c>
      <c r="C36" s="49">
        <v>10</v>
      </c>
      <c r="D36" s="5" t="str">
        <f>VLOOKUP(A36,'08.kolo prezentácia'!$A$2:$G$129,2,FALSE)</f>
        <v>Marek</v>
      </c>
      <c r="E36" s="5" t="str">
        <f>VLOOKUP(A36,'08.kolo prezentácia'!$A$2:$G$129,3,FALSE)</f>
        <v>Baráth</v>
      </c>
      <c r="F36" s="6" t="str">
        <f>CONCATENATE('08.kolo vysledky podla KAT'!$D36," ",'08.kolo vysledky podla KAT'!$E36)</f>
        <v>Marek Baráth</v>
      </c>
      <c r="G36" s="6" t="str">
        <f>VLOOKUP(A36,'08.kolo prezentácia'!$A$2:$G$130,4,FALSE)</f>
        <v>OcÚ Tajná</v>
      </c>
      <c r="H36" s="30">
        <f>VLOOKUP(A36,'08.kolo prezentácia'!$A$2:$G$130,5,FALSE)</f>
        <v>1977</v>
      </c>
      <c r="I36" s="31" t="str">
        <f>VLOOKUP(A36,'08.kolo prezentácia'!$A$2:$G$130,7,FALSE)</f>
        <v>Muži B</v>
      </c>
      <c r="J36" s="32" t="str">
        <f>VLOOKUP('08.kolo vysledky podla KAT'!$A36,'08.kolo stopky'!A:C,3,FALSE)</f>
        <v>00:45:41,19</v>
      </c>
      <c r="K36" s="32">
        <f t="shared" si="0"/>
        <v>0.003411477001194743</v>
      </c>
      <c r="L36" s="32">
        <f t="shared" si="2"/>
        <v>0.00782800925925926</v>
      </c>
      <c r="M36" s="21"/>
      <c r="N36" s="3"/>
      <c r="O36" s="3"/>
      <c r="P36" s="3"/>
      <c r="Q36" s="3"/>
      <c r="R36" s="3"/>
      <c r="S36" s="3"/>
      <c r="T36" s="3"/>
      <c r="U36" s="3"/>
      <c r="V36" s="3"/>
      <c r="W36" s="26">
        <f t="shared" si="1"/>
        <v>0</v>
      </c>
      <c r="Y36"/>
    </row>
    <row r="37" spans="1:25" ht="15" hidden="1">
      <c r="A37" s="21">
        <v>170</v>
      </c>
      <c r="B37" s="44">
        <v>34</v>
      </c>
      <c r="C37" s="49">
        <v>6</v>
      </c>
      <c r="D37" s="5" t="str">
        <f>VLOOKUP(A37,'08.kolo prezentácia'!$A$2:$G$129,2,FALSE)</f>
        <v>marian</v>
      </c>
      <c r="E37" s="5" t="str">
        <f>VLOOKUP(A37,'08.kolo prezentácia'!$A$2:$G$129,3,FALSE)</f>
        <v>adamkovic</v>
      </c>
      <c r="F37" s="6" t="str">
        <f>CONCATENATE('08.kolo vysledky podla KAT'!$D37," ",'08.kolo vysledky podla KAT'!$E37)</f>
        <v>marian adamkovic</v>
      </c>
      <c r="G37" s="6" t="str">
        <f>VLOOKUP(A37,'08.kolo prezentácia'!$A$2:$G$130,4,FALSE)</f>
        <v>banovski behuni</v>
      </c>
      <c r="H37" s="30">
        <f>VLOOKUP(A37,'08.kolo prezentácia'!$A$2:$G$130,5,FALSE)</f>
        <v>1964</v>
      </c>
      <c r="I37" s="31" t="str">
        <f>VLOOKUP(A37,'08.kolo prezentácia'!$A$2:$G$130,7,FALSE)</f>
        <v>Muži D</v>
      </c>
      <c r="J37" s="32" t="str">
        <f>VLOOKUP('08.kolo vysledky podla KAT'!$A37,'08.kolo stopky'!A:C,3,FALSE)</f>
        <v>00:45:47,18</v>
      </c>
      <c r="K37" s="32">
        <f t="shared" si="0"/>
        <v>0.0034189317005177216</v>
      </c>
      <c r="L37" s="32">
        <f t="shared" si="2"/>
        <v>0.00789733796296296</v>
      </c>
      <c r="M37" s="21"/>
      <c r="N37" s="3"/>
      <c r="O37" s="3"/>
      <c r="P37" s="3"/>
      <c r="Q37" s="3"/>
      <c r="R37" s="3"/>
      <c r="S37" s="3"/>
      <c r="T37" s="3"/>
      <c r="U37" s="3"/>
      <c r="V37" s="3"/>
      <c r="W37" s="26">
        <f t="shared" si="1"/>
        <v>0</v>
      </c>
      <c r="X37" s="2"/>
      <c r="Y37"/>
    </row>
    <row r="38" spans="1:25" ht="15" hidden="1">
      <c r="A38" s="21">
        <v>231</v>
      </c>
      <c r="B38" s="44">
        <v>35</v>
      </c>
      <c r="C38" s="49">
        <v>11</v>
      </c>
      <c r="D38" s="5" t="str">
        <f>VLOOKUP(A38,'08.kolo prezentácia'!$A$2:$G$129,2,FALSE)</f>
        <v>Jaroslav</v>
      </c>
      <c r="E38" s="5" t="str">
        <f>VLOOKUP(A38,'08.kolo prezentácia'!$A$2:$G$129,3,FALSE)</f>
        <v>Struhár</v>
      </c>
      <c r="F38" s="6" t="str">
        <f>CONCATENATE('08.kolo vysledky podla KAT'!$D38," ",'08.kolo vysledky podla KAT'!$E38)</f>
        <v>Jaroslav Struhár</v>
      </c>
      <c r="G38" s="6" t="str">
        <f>VLOOKUP(A38,'08.kolo prezentácia'!$A$2:$G$130,4,FALSE)</f>
        <v>Trenčín</v>
      </c>
      <c r="H38" s="30">
        <f>VLOOKUP(A38,'08.kolo prezentácia'!$A$2:$G$130,5,FALSE)</f>
        <v>1983</v>
      </c>
      <c r="I38" s="31" t="str">
        <f>VLOOKUP(A38,'08.kolo prezentácia'!$A$2:$G$130,7,FALSE)</f>
        <v>Muži B</v>
      </c>
      <c r="J38" s="32" t="str">
        <f>VLOOKUP('08.kolo vysledky podla KAT'!$A38,'08.kolo stopky'!A:C,3,FALSE)</f>
        <v>00:46:13,02</v>
      </c>
      <c r="K38" s="32">
        <f t="shared" si="0"/>
        <v>0.0034510902031063316</v>
      </c>
      <c r="L38" s="32">
        <f t="shared" si="2"/>
        <v>0.008196412037037037</v>
      </c>
      <c r="M38" s="21"/>
      <c r="N38" s="3"/>
      <c r="O38" s="3"/>
      <c r="P38" s="3"/>
      <c r="Q38" s="3"/>
      <c r="R38" s="3"/>
      <c r="S38" s="3"/>
      <c r="T38" s="3"/>
      <c r="U38" s="3"/>
      <c r="V38" s="3"/>
      <c r="W38" s="26">
        <f t="shared" si="1"/>
        <v>0</v>
      </c>
      <c r="X38" s="2"/>
      <c r="Y38"/>
    </row>
    <row r="39" spans="1:25" ht="15" hidden="1">
      <c r="A39" s="21">
        <v>201</v>
      </c>
      <c r="B39" s="44">
        <v>36</v>
      </c>
      <c r="C39" s="44">
        <v>7</v>
      </c>
      <c r="D39" s="5" t="str">
        <f>VLOOKUP(A39,'08.kolo prezentácia'!$A$2:$G$129,2,FALSE)</f>
        <v>Ladislav</v>
      </c>
      <c r="E39" s="5" t="str">
        <f>VLOOKUP(A39,'08.kolo prezentácia'!$A$2:$G$129,3,FALSE)</f>
        <v>Miščík</v>
      </c>
      <c r="F39" s="6" t="str">
        <f>CONCATENATE('08.kolo vysledky podla KAT'!$D39," ",'08.kolo vysledky podla KAT'!$E39)</f>
        <v>Ladislav Miščík</v>
      </c>
      <c r="G39" s="6" t="str">
        <f>VLOOKUP(A39,'08.kolo prezentácia'!$A$2:$G$130,4,FALSE)</f>
        <v>TNTulene</v>
      </c>
      <c r="H39" s="30">
        <f>VLOOKUP(A39,'08.kolo prezentácia'!$A$2:$G$130,5,FALSE)</f>
        <v>1965</v>
      </c>
      <c r="I39" s="31" t="str">
        <f>VLOOKUP(A39,'08.kolo prezentácia'!$A$2:$G$130,7,FALSE)</f>
        <v>Muži D</v>
      </c>
      <c r="J39" s="32" t="str">
        <f>VLOOKUP('08.kolo vysledky podla KAT'!$A39,'08.kolo stopky'!A:C,3,FALSE)</f>
        <v>00:46:34,60</v>
      </c>
      <c r="K39" s="32">
        <f t="shared" si="0"/>
        <v>0.0034779470330545603</v>
      </c>
      <c r="L39" s="32">
        <f t="shared" si="2"/>
        <v>0.008446180555555561</v>
      </c>
      <c r="M39" s="21"/>
      <c r="N39" s="3"/>
      <c r="O39" s="3"/>
      <c r="P39" s="3"/>
      <c r="Q39" s="3"/>
      <c r="R39" s="3"/>
      <c r="S39" s="3"/>
      <c r="T39" s="3"/>
      <c r="U39" s="3"/>
      <c r="V39" s="3"/>
      <c r="W39" s="26">
        <f t="shared" si="1"/>
        <v>0</v>
      </c>
      <c r="Y39"/>
    </row>
    <row r="40" spans="1:25" ht="15" hidden="1">
      <c r="A40" s="21">
        <v>205</v>
      </c>
      <c r="B40" s="44">
        <v>37</v>
      </c>
      <c r="C40" s="49">
        <v>12</v>
      </c>
      <c r="D40" s="5" t="str">
        <f>VLOOKUP(A40,'08.kolo prezentácia'!$A$2:$G$129,2,FALSE)</f>
        <v>Pavol</v>
      </c>
      <c r="E40" s="5" t="str">
        <f>VLOOKUP(A40,'08.kolo prezentácia'!$A$2:$G$129,3,FALSE)</f>
        <v>Straka</v>
      </c>
      <c r="F40" s="6" t="str">
        <f>CONCATENATE('08.kolo vysledky podla KAT'!$D40," ",'08.kolo vysledky podla KAT'!$E40)</f>
        <v>Pavol Straka</v>
      </c>
      <c r="G40" s="6" t="str">
        <f>VLOOKUP(A40,'08.kolo prezentácia'!$A$2:$G$130,4,FALSE)</f>
        <v>Ivanovce</v>
      </c>
      <c r="H40" s="30">
        <f>VLOOKUP(A40,'08.kolo prezentácia'!$A$2:$G$130,5,FALSE)</f>
        <v>1982</v>
      </c>
      <c r="I40" s="31" t="str">
        <f>VLOOKUP(A40,'08.kolo prezentácia'!$A$2:$G$130,7,FALSE)</f>
        <v>Muži B</v>
      </c>
      <c r="J40" s="32" t="str">
        <f>VLOOKUP('08.kolo vysledky podla KAT'!$A40,'08.kolo stopky'!A:C,3,FALSE)</f>
        <v>00:46:38,54</v>
      </c>
      <c r="K40" s="32">
        <f t="shared" si="0"/>
        <v>0.003482850457984866</v>
      </c>
      <c r="L40" s="32">
        <f t="shared" si="2"/>
        <v>0.008491782407407406</v>
      </c>
      <c r="M40" s="21"/>
      <c r="N40" s="3"/>
      <c r="O40" s="3"/>
      <c r="P40" s="3"/>
      <c r="Q40" s="3"/>
      <c r="R40" s="3"/>
      <c r="S40" s="3"/>
      <c r="T40" s="3"/>
      <c r="U40" s="3"/>
      <c r="V40" s="3"/>
      <c r="W40" s="26">
        <f t="shared" si="1"/>
        <v>0</v>
      </c>
      <c r="Y40"/>
    </row>
    <row r="41" spans="1:25" ht="15" hidden="1">
      <c r="A41" s="21">
        <v>192</v>
      </c>
      <c r="B41" s="44">
        <v>38</v>
      </c>
      <c r="C41" s="49">
        <v>8</v>
      </c>
      <c r="D41" s="5" t="str">
        <f>VLOOKUP(A41,'08.kolo prezentácia'!$A$2:$G$129,2,FALSE)</f>
        <v>Miloš</v>
      </c>
      <c r="E41" s="5" t="str">
        <f>VLOOKUP(A41,'08.kolo prezentácia'!$A$2:$G$129,3,FALSE)</f>
        <v>Humera</v>
      </c>
      <c r="F41" s="6" t="str">
        <f>CONCATENATE('08.kolo vysledky podla KAT'!$D41," ",'08.kolo vysledky podla KAT'!$E41)</f>
        <v>Miloš Humera</v>
      </c>
      <c r="G41" s="6" t="str">
        <f>VLOOKUP(A41,'08.kolo prezentácia'!$A$2:$G$130,4,FALSE)</f>
        <v>Trenčín</v>
      </c>
      <c r="H41" s="30">
        <f>VLOOKUP(A41,'08.kolo prezentácia'!$A$2:$G$130,5,FALSE)</f>
        <v>1970</v>
      </c>
      <c r="I41" s="31" t="str">
        <f>VLOOKUP(A41,'08.kolo prezentácia'!$A$2:$G$130,7,FALSE)</f>
        <v>Muži C</v>
      </c>
      <c r="J41" s="32" t="str">
        <f>VLOOKUP('08.kolo vysledky podla KAT'!$A41,'08.kolo stopky'!A:C,3,FALSE)</f>
        <v>00:47:20,84</v>
      </c>
      <c r="K41" s="32">
        <f t="shared" si="0"/>
        <v>0.0035354938271604935</v>
      </c>
      <c r="L41" s="32">
        <f t="shared" si="2"/>
        <v>0.008981365740740741</v>
      </c>
      <c r="M41" s="21"/>
      <c r="N41" s="3"/>
      <c r="O41" s="3"/>
      <c r="P41" s="3"/>
      <c r="Q41" s="3"/>
      <c r="R41" s="3"/>
      <c r="S41" s="3"/>
      <c r="T41" s="3"/>
      <c r="U41" s="3"/>
      <c r="V41" s="3"/>
      <c r="W41" s="26">
        <f t="shared" si="1"/>
        <v>0</v>
      </c>
      <c r="Y41"/>
    </row>
    <row r="42" spans="1:25" ht="15" hidden="1">
      <c r="A42" s="21">
        <v>221</v>
      </c>
      <c r="B42" s="44">
        <v>39</v>
      </c>
      <c r="C42" s="49">
        <v>8</v>
      </c>
      <c r="D42" s="5" t="str">
        <f>VLOOKUP(A42,'08.kolo prezentácia'!$A$2:$G$129,2,FALSE)</f>
        <v>ján</v>
      </c>
      <c r="E42" s="5" t="str">
        <f>VLOOKUP(A42,'08.kolo prezentácia'!$A$2:$G$129,3,FALSE)</f>
        <v>polák</v>
      </c>
      <c r="F42" s="6" t="str">
        <f>CONCATENATE('08.kolo vysledky podla KAT'!$D42," ",'08.kolo vysledky podla KAT'!$E42)</f>
        <v>ján polák</v>
      </c>
      <c r="G42" s="6" t="str">
        <f>VLOOKUP(A42,'08.kolo prezentácia'!$A$2:$G$130,4,FALSE)</f>
        <v>Nová Dubnica</v>
      </c>
      <c r="H42" s="30">
        <f>VLOOKUP(A42,'08.kolo prezentácia'!$A$2:$G$130,5,FALSE)</f>
        <v>1964</v>
      </c>
      <c r="I42" s="31" t="str">
        <f>VLOOKUP(A42,'08.kolo prezentácia'!$A$2:$G$130,7,FALSE)</f>
        <v>Muži D</v>
      </c>
      <c r="J42" s="32" t="str">
        <f>VLOOKUP('08.kolo vysledky podla KAT'!$A42,'08.kolo stopky'!A:C,3,FALSE)</f>
        <v>00:47:35,15</v>
      </c>
      <c r="K42" s="32">
        <f t="shared" si="0"/>
        <v>0.00355330296694544</v>
      </c>
      <c r="L42" s="32">
        <f t="shared" si="2"/>
        <v>0.009146990740740744</v>
      </c>
      <c r="M42" s="21"/>
      <c r="N42" s="3"/>
      <c r="O42" s="3"/>
      <c r="P42" s="3"/>
      <c r="Q42" s="3"/>
      <c r="R42" s="3"/>
      <c r="S42" s="3"/>
      <c r="T42" s="3"/>
      <c r="U42" s="3"/>
      <c r="V42" s="3"/>
      <c r="W42" s="26">
        <f t="shared" si="1"/>
        <v>0</v>
      </c>
      <c r="Y42"/>
    </row>
    <row r="43" spans="1:25" ht="15" hidden="1">
      <c r="A43" s="21">
        <v>228</v>
      </c>
      <c r="B43" s="44">
        <v>40</v>
      </c>
      <c r="C43" s="49">
        <v>13</v>
      </c>
      <c r="D43" s="5" t="str">
        <f>VLOOKUP(A43,'08.kolo prezentácia'!$A$2:$G$129,2,FALSE)</f>
        <v>Rastislav</v>
      </c>
      <c r="E43" s="5" t="str">
        <f>VLOOKUP(A43,'08.kolo prezentácia'!$A$2:$G$129,3,FALSE)</f>
        <v>Dudáš</v>
      </c>
      <c r="F43" s="6" t="str">
        <f>CONCATENATE('08.kolo vysledky podla KAT'!$D43," ",'08.kolo vysledky podla KAT'!$E43)</f>
        <v>Rastislav Dudáš</v>
      </c>
      <c r="G43" s="6" t="str">
        <f>VLOOKUP(A43,'08.kolo prezentácia'!$A$2:$G$130,4,FALSE)</f>
        <v>Nová Dubnica</v>
      </c>
      <c r="H43" s="30">
        <f>VLOOKUP(A43,'08.kolo prezentácia'!$A$2:$G$130,5,FALSE)</f>
        <v>1978</v>
      </c>
      <c r="I43" s="31" t="str">
        <f>VLOOKUP(A43,'08.kolo prezentácia'!$A$2:$G$130,7,FALSE)</f>
        <v>Muži B</v>
      </c>
      <c r="J43" s="32" t="str">
        <f>VLOOKUP('08.kolo vysledky podla KAT'!$A43,'08.kolo stopky'!A:C,3,FALSE)</f>
        <v>00:48:09,53</v>
      </c>
      <c r="K43" s="32">
        <f t="shared" si="0"/>
        <v>0.003596089705296694</v>
      </c>
      <c r="L43" s="32">
        <f t="shared" si="2"/>
        <v>0.009544907407407408</v>
      </c>
      <c r="M43" s="21"/>
      <c r="N43" s="3"/>
      <c r="O43" s="3"/>
      <c r="P43" s="3"/>
      <c r="Q43" s="3"/>
      <c r="R43" s="3"/>
      <c r="S43" s="3"/>
      <c r="T43" s="3"/>
      <c r="U43" s="3"/>
      <c r="V43" s="3"/>
      <c r="W43" s="26">
        <f t="shared" si="1"/>
        <v>0</v>
      </c>
      <c r="Y43"/>
    </row>
    <row r="44" spans="1:25" ht="15" hidden="1">
      <c r="A44" s="21">
        <v>207</v>
      </c>
      <c r="B44" s="44">
        <v>41</v>
      </c>
      <c r="C44" s="44">
        <v>9</v>
      </c>
      <c r="D44" s="6" t="str">
        <f>VLOOKUP(A44,'08.kolo prezentácia'!$A$2:$G$129,2,FALSE)</f>
        <v>Ferdinand</v>
      </c>
      <c r="E44" s="6" t="str">
        <f>VLOOKUP(A44,'08.kolo prezentácia'!$A$2:$G$129,3,FALSE)</f>
        <v>Daňo</v>
      </c>
      <c r="F44" s="6" t="str">
        <f>CONCATENATE('08.kolo vysledky podla KAT'!$D44," ",'08.kolo vysledky podla KAT'!$E44)</f>
        <v>Ferdinand Daňo</v>
      </c>
      <c r="G44" s="6" t="str">
        <f>VLOOKUP(A44,'08.kolo prezentácia'!$A$2:$G$130,4,FALSE)</f>
        <v>Sedmerovec</v>
      </c>
      <c r="H44" s="30">
        <f>VLOOKUP(A44,'08.kolo prezentácia'!$A$2:$G$130,5,FALSE)</f>
        <v>1963</v>
      </c>
      <c r="I44" s="31" t="str">
        <f>VLOOKUP(A44,'08.kolo prezentácia'!$A$2:$G$130,7,FALSE)</f>
        <v>Muži D</v>
      </c>
      <c r="J44" s="32" t="str">
        <f>VLOOKUP('08.kolo vysledky podla KAT'!$A44,'08.kolo stopky'!A:C,3,FALSE)</f>
        <v>00:48:15,03</v>
      </c>
      <c r="K44" s="32">
        <f t="shared" si="0"/>
        <v>0.0036029345878136197</v>
      </c>
      <c r="L44" s="32">
        <f>J44-$Y$3</f>
        <v>0.009608564814814816</v>
      </c>
      <c r="M44" s="21"/>
      <c r="N44" s="3"/>
      <c r="O44" s="3"/>
      <c r="P44" s="3"/>
      <c r="Q44" s="3"/>
      <c r="R44" s="3"/>
      <c r="S44" s="3"/>
      <c r="T44" s="3"/>
      <c r="U44" s="3"/>
      <c r="V44" s="3"/>
      <c r="W44" s="26">
        <f t="shared" si="1"/>
        <v>0</v>
      </c>
      <c r="Y44"/>
    </row>
    <row r="45" spans="1:25" ht="15" hidden="1">
      <c r="A45" s="21">
        <v>172</v>
      </c>
      <c r="B45" s="44">
        <v>42</v>
      </c>
      <c r="C45" s="49">
        <v>4</v>
      </c>
      <c r="D45" s="5" t="str">
        <f>VLOOKUP(A45,'08.kolo prezentácia'!$A$2:$G$129,2,FALSE)</f>
        <v>Michaela</v>
      </c>
      <c r="E45" s="5" t="str">
        <f>VLOOKUP(A45,'08.kolo prezentácia'!$A$2:$G$129,3,FALSE)</f>
        <v>Žilková</v>
      </c>
      <c r="F45" s="6" t="str">
        <f>CONCATENATE('08.kolo vysledky podla KAT'!$D45," ",'08.kolo vysledky podla KAT'!$E45)</f>
        <v>Michaela Žilková</v>
      </c>
      <c r="G45" s="6" t="str">
        <f>VLOOKUP(A45,'08.kolo prezentácia'!$A$2:$G$130,4,FALSE)</f>
        <v>Dubnica nad Váhom</v>
      </c>
      <c r="H45" s="30">
        <f>VLOOKUP(A45,'08.kolo prezentácia'!$A$2:$G$130,5,FALSE)</f>
        <v>1972</v>
      </c>
      <c r="I45" s="31" t="str">
        <f>VLOOKUP(A45,'08.kolo prezentácia'!$A$2:$G$130,7,FALSE)</f>
        <v>Ženy B</v>
      </c>
      <c r="J45" s="32" t="str">
        <f>VLOOKUP('08.kolo vysledky podla KAT'!$A45,'08.kolo stopky'!A:C,3,FALSE)</f>
        <v>00:48:16,09</v>
      </c>
      <c r="K45" s="32">
        <f t="shared" si="0"/>
        <v>0.003604253783353245</v>
      </c>
      <c r="L45" s="32">
        <f t="shared" si="2"/>
        <v>0.009620833333333332</v>
      </c>
      <c r="M45" s="29"/>
      <c r="N45" s="30"/>
      <c r="O45" s="30"/>
      <c r="P45" s="30"/>
      <c r="Q45" s="30"/>
      <c r="R45" s="30"/>
      <c r="S45" s="30"/>
      <c r="T45" s="30"/>
      <c r="U45" s="30"/>
      <c r="V45" s="30"/>
      <c r="W45" s="33">
        <f t="shared" si="1"/>
        <v>0</v>
      </c>
      <c r="Y45"/>
    </row>
    <row r="46" spans="1:25" ht="15" hidden="1">
      <c r="A46" s="21">
        <v>168</v>
      </c>
      <c r="B46" s="44">
        <v>43</v>
      </c>
      <c r="C46" s="44">
        <v>10</v>
      </c>
      <c r="D46" s="6" t="str">
        <f>VLOOKUP(A46,'08.kolo prezentácia'!$A$2:$G$129,2,FALSE)</f>
        <v>miroslav</v>
      </c>
      <c r="E46" s="6" t="str">
        <f>VLOOKUP(A46,'08.kolo prezentácia'!$A$2:$G$129,3,FALSE)</f>
        <v>ilavsky st</v>
      </c>
      <c r="F46" s="6" t="str">
        <f>CONCATENATE('08.kolo vysledky podla KAT'!$D46," ",'08.kolo vysledky podla KAT'!$E46)</f>
        <v>miroslav ilavsky st</v>
      </c>
      <c r="G46" s="6" t="str">
        <f>VLOOKUP(A46,'08.kolo prezentácia'!$A$2:$G$130,4,FALSE)</f>
        <v>dubnica n/v</v>
      </c>
      <c r="H46" s="30">
        <f>VLOOKUP(A46,'08.kolo prezentácia'!$A$2:$G$130,5,FALSE)</f>
        <v>1963</v>
      </c>
      <c r="I46" s="31" t="str">
        <f>VLOOKUP(A46,'08.kolo prezentácia'!$A$2:$G$130,7,FALSE)</f>
        <v>Muži D</v>
      </c>
      <c r="J46" s="32" t="str">
        <f>VLOOKUP('08.kolo vysledky podla KAT'!$A46,'08.kolo stopky'!A:C,3,FALSE)</f>
        <v>00:48:27,54</v>
      </c>
      <c r="K46" s="32">
        <f t="shared" si="0"/>
        <v>0.003618503584229391</v>
      </c>
      <c r="L46" s="32">
        <f t="shared" si="2"/>
        <v>0.009753356481481488</v>
      </c>
      <c r="M46" s="29"/>
      <c r="N46" s="30"/>
      <c r="O46" s="30"/>
      <c r="P46" s="30"/>
      <c r="Q46" s="30"/>
      <c r="R46" s="30"/>
      <c r="S46" s="30"/>
      <c r="T46" s="30"/>
      <c r="U46" s="30"/>
      <c r="V46" s="30"/>
      <c r="W46" s="33">
        <f t="shared" si="1"/>
        <v>0</v>
      </c>
      <c r="Y46"/>
    </row>
    <row r="47" spans="1:25" ht="15" hidden="1">
      <c r="A47" s="21">
        <v>176</v>
      </c>
      <c r="B47" s="44">
        <v>44</v>
      </c>
      <c r="C47" s="44">
        <v>5</v>
      </c>
      <c r="D47" s="6" t="str">
        <f>VLOOKUP(A47,'08.kolo prezentácia'!$A$2:$G$129,2,FALSE)</f>
        <v>Michaela</v>
      </c>
      <c r="E47" s="6" t="str">
        <f>VLOOKUP(A47,'08.kolo prezentácia'!$A$2:$G$129,3,FALSE)</f>
        <v>Orechovská</v>
      </c>
      <c r="F47" s="6" t="str">
        <f>CONCATENATE('08.kolo vysledky podla KAT'!$D47," ",'08.kolo vysledky podla KAT'!$E47)</f>
        <v>Michaela Orechovská</v>
      </c>
      <c r="G47" s="6" t="str">
        <f>VLOOKUP(A47,'08.kolo prezentácia'!$A$2:$G$130,4,FALSE)</f>
        <v>Ďurikam team Trenčín</v>
      </c>
      <c r="H47" s="30">
        <f>VLOOKUP(A47,'08.kolo prezentácia'!$A$2:$G$130,5,FALSE)</f>
        <v>1980</v>
      </c>
      <c r="I47" s="31" t="str">
        <f>VLOOKUP(A47,'08.kolo prezentácia'!$A$2:$G$130,7,FALSE)</f>
        <v>Ženy B</v>
      </c>
      <c r="J47" s="32" t="str">
        <f>VLOOKUP('08.kolo vysledky podla KAT'!$A47,'08.kolo stopky'!A:C,3,FALSE)</f>
        <v>00:48:30,17</v>
      </c>
      <c r="K47" s="32">
        <f t="shared" si="0"/>
        <v>0.0036217766825965745</v>
      </c>
      <c r="L47" s="32">
        <f t="shared" si="2"/>
        <v>0.009783796296296294</v>
      </c>
      <c r="M47" s="29"/>
      <c r="N47" s="30"/>
      <c r="O47" s="30"/>
      <c r="P47" s="30"/>
      <c r="Q47" s="30"/>
      <c r="R47" s="30"/>
      <c r="S47" s="30"/>
      <c r="T47" s="30"/>
      <c r="U47" s="30"/>
      <c r="V47" s="30"/>
      <c r="W47" s="33">
        <f t="shared" si="1"/>
        <v>0</v>
      </c>
      <c r="Y47"/>
    </row>
    <row r="48" spans="1:25" ht="15" hidden="1">
      <c r="A48" s="21">
        <v>196</v>
      </c>
      <c r="B48" s="44">
        <v>45</v>
      </c>
      <c r="C48" s="49">
        <v>11</v>
      </c>
      <c r="D48" s="5" t="str">
        <f>VLOOKUP(A48,'08.kolo prezentácia'!$A$2:$G$129,2,FALSE)</f>
        <v>Pavol</v>
      </c>
      <c r="E48" s="5" t="str">
        <f>VLOOKUP(A48,'08.kolo prezentácia'!$A$2:$G$129,3,FALSE)</f>
        <v>Balaščák</v>
      </c>
      <c r="F48" s="5" t="str">
        <f>CONCATENATE('08.kolo vysledky podla KAT'!$D48," ",'08.kolo vysledky podla KAT'!$E48)</f>
        <v>Pavol Balaščák</v>
      </c>
      <c r="G48" s="5" t="str">
        <f>VLOOKUP(A48,'08.kolo prezentácia'!$A$2:$G$130,4,FALSE)</f>
        <v>Trenčín</v>
      </c>
      <c r="H48" s="3">
        <f>VLOOKUP(A48,'08.kolo prezentácia'!$A$2:$G$130,5,FALSE)</f>
        <v>1964</v>
      </c>
      <c r="I48" s="64" t="str">
        <f>VLOOKUP(A48,'08.kolo prezentácia'!$A$2:$G$130,7,FALSE)</f>
        <v>Muži D</v>
      </c>
      <c r="J48" s="65" t="str">
        <f>VLOOKUP('08.kolo vysledky podla KAT'!$A48,'08.kolo stopky'!A:C,3,FALSE)</f>
        <v>00:48:58,47</v>
      </c>
      <c r="K48" s="65">
        <f t="shared" si="0"/>
        <v>0.0036569967144563916</v>
      </c>
      <c r="L48" s="65">
        <f t="shared" si="2"/>
        <v>0.010111342592592592</v>
      </c>
      <c r="M48" s="29"/>
      <c r="N48" s="30"/>
      <c r="O48" s="30"/>
      <c r="P48" s="30"/>
      <c r="Q48" s="30"/>
      <c r="R48" s="30"/>
      <c r="S48" s="30"/>
      <c r="T48" s="30"/>
      <c r="U48" s="30"/>
      <c r="V48" s="30"/>
      <c r="W48" s="33">
        <f t="shared" si="1"/>
        <v>0</v>
      </c>
      <c r="Y48"/>
    </row>
    <row r="49" spans="1:25" ht="15" hidden="1">
      <c r="A49" s="21">
        <v>208</v>
      </c>
      <c r="B49" s="44">
        <v>46</v>
      </c>
      <c r="C49" s="62">
        <v>2</v>
      </c>
      <c r="D49" s="6" t="str">
        <f>VLOOKUP(A49,'08.kolo prezentácia'!$A$2:$G$129,2,FALSE)</f>
        <v>Ludmila</v>
      </c>
      <c r="E49" s="6" t="str">
        <f>VLOOKUP(A49,'08.kolo prezentácia'!$A$2:$G$129,3,FALSE)</f>
        <v>Daňová</v>
      </c>
      <c r="F49" s="6" t="str">
        <f>CONCATENATE('08.kolo vysledky podla KAT'!$D49," ",'08.kolo vysledky podla KAT'!$E49)</f>
        <v>Ludmila Daňová</v>
      </c>
      <c r="G49" s="6" t="str">
        <f>VLOOKUP(A49,'08.kolo prezentácia'!$A$2:$G$130,4,FALSE)</f>
        <v>Sedmerovec</v>
      </c>
      <c r="H49" s="30">
        <f>VLOOKUP(A49,'08.kolo prezentácia'!$A$2:$G$130,5,FALSE)</f>
        <v>1996</v>
      </c>
      <c r="I49" s="31" t="str">
        <f>VLOOKUP(A49,'08.kolo prezentácia'!$A$2:$G$130,7,FALSE)</f>
        <v>Ženy A</v>
      </c>
      <c r="J49" s="32" t="str">
        <f>VLOOKUP('08.kolo vysledky podla KAT'!$A49,'08.kolo stopky'!A:C,3,FALSE)</f>
        <v>00:49:08,87</v>
      </c>
      <c r="K49" s="32">
        <f t="shared" si="0"/>
        <v>0.0036699397650338506</v>
      </c>
      <c r="L49" s="32">
        <f t="shared" si="2"/>
        <v>0.01023171296296296</v>
      </c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3">
        <f t="shared" si="1"/>
        <v>0</v>
      </c>
      <c r="Y49"/>
    </row>
    <row r="50" spans="1:25" ht="15">
      <c r="A50" s="21">
        <v>223</v>
      </c>
      <c r="B50" s="44">
        <v>47</v>
      </c>
      <c r="C50" s="49">
        <v>6</v>
      </c>
      <c r="D50" s="5" t="str">
        <f>VLOOKUP(A50,'08.kolo prezentácia'!$A$2:$G$129,2,FALSE)</f>
        <v>Matúš</v>
      </c>
      <c r="E50" s="5" t="str">
        <f>VLOOKUP(A50,'08.kolo prezentácia'!$A$2:$G$129,3,FALSE)</f>
        <v>Varačka</v>
      </c>
      <c r="F50" s="6" t="str">
        <f>CONCATENATE('08.kolo vysledky podla KAT'!$D50," ",'08.kolo vysledky podla KAT'!$E50)</f>
        <v>Matúš Varačka</v>
      </c>
      <c r="G50" s="6" t="str">
        <f>VLOOKUP(A50,'08.kolo prezentácia'!$A$2:$G$130,4,FALSE)</f>
        <v>Beckov</v>
      </c>
      <c r="H50" s="30">
        <f>VLOOKUP(A50,'08.kolo prezentácia'!$A$2:$G$130,5,FALSE)</f>
        <v>1988</v>
      </c>
      <c r="I50" s="31" t="str">
        <f>VLOOKUP(A50,'08.kolo prezentácia'!$A$2:$G$130,7,FALSE)</f>
        <v>Muži A</v>
      </c>
      <c r="J50" s="32" t="str">
        <f>VLOOKUP('08.kolo vysledky podla KAT'!$A50,'08.kolo stopky'!A:C,3,FALSE)</f>
        <v>00:49:17,45</v>
      </c>
      <c r="K50" s="32">
        <f t="shared" si="0"/>
        <v>0.003680617781760255</v>
      </c>
      <c r="L50" s="32">
        <f t="shared" si="2"/>
        <v>0.01033101851851852</v>
      </c>
      <c r="M50" s="29"/>
      <c r="N50" s="30"/>
      <c r="O50" s="30"/>
      <c r="P50" s="30"/>
      <c r="Q50" s="30"/>
      <c r="R50" s="30"/>
      <c r="S50" s="30"/>
      <c r="T50" s="30"/>
      <c r="U50" s="30"/>
      <c r="V50" s="30"/>
      <c r="W50" s="33">
        <f t="shared" si="1"/>
        <v>0</v>
      </c>
      <c r="Y50"/>
    </row>
    <row r="51" spans="1:25" ht="15" hidden="1">
      <c r="A51" s="21">
        <v>175</v>
      </c>
      <c r="B51" s="44">
        <v>48</v>
      </c>
      <c r="C51" s="45">
        <v>3</v>
      </c>
      <c r="D51" s="6" t="str">
        <f>VLOOKUP(A51,'08.kolo prezentácia'!$A$2:$G$129,2,FALSE)</f>
        <v>Vladimír</v>
      </c>
      <c r="E51" s="6" t="str">
        <f>VLOOKUP(A51,'08.kolo prezentácia'!$A$2:$G$129,3,FALSE)</f>
        <v>Kovalčík</v>
      </c>
      <c r="F51" s="6" t="str">
        <f>CONCATENATE('08.kolo vysledky podla KAT'!$D51," ",'08.kolo vysledky podla KAT'!$E51)</f>
        <v>Vladimír Kovalčík</v>
      </c>
      <c r="G51" s="6" t="str">
        <f>VLOOKUP(A51,'08.kolo prezentácia'!$A$2:$G$130,4,FALSE)</f>
        <v>Trenčín</v>
      </c>
      <c r="H51" s="30">
        <f>VLOOKUP(A51,'08.kolo prezentácia'!$A$2:$G$130,5,FALSE)</f>
        <v>1951</v>
      </c>
      <c r="I51" s="31" t="str">
        <f>VLOOKUP(A51,'08.kolo prezentácia'!$A$2:$G$130,7,FALSE)</f>
        <v>Muži E</v>
      </c>
      <c r="J51" s="32" t="str">
        <f>VLOOKUP('08.kolo vysledky podla KAT'!$A51,'08.kolo stopky'!A:C,3,FALSE)</f>
        <v>00:49:18,37</v>
      </c>
      <c r="K51" s="32">
        <f t="shared" si="0"/>
        <v>0.003681762743926722</v>
      </c>
      <c r="L51" s="32">
        <f t="shared" si="2"/>
        <v>0.01034166666666667</v>
      </c>
      <c r="M51" s="29"/>
      <c r="N51" s="30"/>
      <c r="O51" s="30"/>
      <c r="P51" s="30"/>
      <c r="Q51" s="30"/>
      <c r="R51" s="30"/>
      <c r="S51" s="30"/>
      <c r="T51" s="30"/>
      <c r="U51" s="30"/>
      <c r="V51" s="30"/>
      <c r="W51" s="33">
        <f t="shared" si="1"/>
        <v>0</v>
      </c>
      <c r="Y51"/>
    </row>
    <row r="52" spans="1:25" ht="15">
      <c r="A52" s="21">
        <v>210</v>
      </c>
      <c r="B52" s="44">
        <v>49</v>
      </c>
      <c r="C52" s="49">
        <v>7</v>
      </c>
      <c r="D52" s="5" t="str">
        <f>VLOOKUP(A52,'08.kolo prezentácia'!$A$2:$G$129,2,FALSE)</f>
        <v>Peter</v>
      </c>
      <c r="E52" s="5" t="str">
        <f>VLOOKUP(A52,'08.kolo prezentácia'!$A$2:$G$129,3,FALSE)</f>
        <v>Jando</v>
      </c>
      <c r="F52" s="6" t="str">
        <f>CONCATENATE('08.kolo vysledky podla KAT'!$D52," ",'08.kolo vysledky podla KAT'!$E52)</f>
        <v>Peter Jando</v>
      </c>
      <c r="G52" s="6" t="str">
        <f>VLOOKUP(A52,'08.kolo prezentácia'!$A$2:$G$130,4,FALSE)</f>
        <v>Soblahov</v>
      </c>
      <c r="H52" s="30">
        <f>VLOOKUP(A52,'08.kolo prezentácia'!$A$2:$G$130,5,FALSE)</f>
        <v>1991</v>
      </c>
      <c r="I52" s="31" t="str">
        <f>VLOOKUP(A52,'08.kolo prezentácia'!$A$2:$G$130,7,FALSE)</f>
        <v>Muži A</v>
      </c>
      <c r="J52" s="32" t="str">
        <f>VLOOKUP('08.kolo vysledky podla KAT'!$A52,'08.kolo stopky'!A:C,3,FALSE)</f>
        <v>00:49:20,20</v>
      </c>
      <c r="K52" s="32">
        <f t="shared" si="0"/>
        <v>0.0036840402230187176</v>
      </c>
      <c r="L52" s="32">
        <f t="shared" si="2"/>
        <v>0.010362847222222225</v>
      </c>
      <c r="M52" s="29"/>
      <c r="N52" s="30"/>
      <c r="O52" s="30"/>
      <c r="P52" s="30"/>
      <c r="Q52" s="30"/>
      <c r="R52" s="30"/>
      <c r="S52" s="30"/>
      <c r="T52" s="30"/>
      <c r="U52" s="30"/>
      <c r="V52" s="30"/>
      <c r="W52" s="33">
        <f t="shared" si="1"/>
        <v>0</v>
      </c>
      <c r="Y52"/>
    </row>
    <row r="53" spans="1:25" ht="15" hidden="1">
      <c r="A53" s="21">
        <v>219</v>
      </c>
      <c r="B53" s="44">
        <v>50</v>
      </c>
      <c r="C53" s="49">
        <v>14</v>
      </c>
      <c r="D53" s="6" t="str">
        <f>VLOOKUP(A53,'08.kolo prezentácia'!$A$2:$G$129,2,FALSE)</f>
        <v>Martin</v>
      </c>
      <c r="E53" s="6" t="str">
        <f>VLOOKUP(A53,'08.kolo prezentácia'!$A$2:$G$129,3,FALSE)</f>
        <v>Lohinský</v>
      </c>
      <c r="F53" s="6" t="str">
        <f>CONCATENATE('08.kolo vysledky podla KAT'!$D53," ",'08.kolo vysledky podla KAT'!$E53)</f>
        <v>Martin Lohinský</v>
      </c>
      <c r="G53" s="6" t="str">
        <f>VLOOKUP(A53,'08.kolo prezentácia'!$A$2:$G$130,4,FALSE)</f>
        <v>Trenčín</v>
      </c>
      <c r="H53" s="30">
        <f>VLOOKUP(A53,'08.kolo prezentácia'!$A$2:$G$130,5,FALSE)</f>
        <v>1977</v>
      </c>
      <c r="I53" s="31" t="str">
        <f>VLOOKUP(A53,'08.kolo prezentácia'!$A$2:$G$130,7,FALSE)</f>
        <v>Muži B</v>
      </c>
      <c r="J53" s="32" t="str">
        <f>VLOOKUP('08.kolo vysledky podla KAT'!$A53,'08.kolo stopky'!A:C,3,FALSE)</f>
        <v>00:49:50,31</v>
      </c>
      <c r="K53" s="32">
        <f t="shared" si="0"/>
        <v>0.0037215128434886498</v>
      </c>
      <c r="L53" s="32">
        <f t="shared" si="2"/>
        <v>0.010711342592592595</v>
      </c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3">
        <f t="shared" si="1"/>
        <v>0</v>
      </c>
      <c r="Y53"/>
    </row>
    <row r="54" spans="1:25" ht="15" hidden="1">
      <c r="A54" s="21">
        <v>229</v>
      </c>
      <c r="B54" s="44">
        <v>51</v>
      </c>
      <c r="C54" s="63">
        <v>3</v>
      </c>
      <c r="D54" s="6" t="str">
        <f>VLOOKUP(A54,'08.kolo prezentácia'!$A$2:$G$129,2,FALSE)</f>
        <v>Zlatica</v>
      </c>
      <c r="E54" s="6" t="str">
        <f>VLOOKUP(A54,'08.kolo prezentácia'!$A$2:$G$129,3,FALSE)</f>
        <v>Morawová</v>
      </c>
      <c r="F54" s="6" t="str">
        <f>CONCATENATE('08.kolo vysledky podla KAT'!$D54," ",'08.kolo vysledky podla KAT'!$E54)</f>
        <v>Zlatica Morawová</v>
      </c>
      <c r="G54" s="6" t="str">
        <f>VLOOKUP(A54,'08.kolo prezentácia'!$A$2:$G$130,4,FALSE)</f>
        <v>Trenčín</v>
      </c>
      <c r="H54" s="30">
        <f>VLOOKUP(A54,'08.kolo prezentácia'!$A$2:$G$130,5,FALSE)</f>
        <v>1983</v>
      </c>
      <c r="I54" s="31" t="str">
        <f>VLOOKUP(A54,'08.kolo prezentácia'!$A$2:$G$130,7,FALSE)</f>
        <v>Ženy A</v>
      </c>
      <c r="J54" s="32" t="str">
        <f>VLOOKUP('08.kolo vysledky podla KAT'!$A54,'08.kolo stopky'!A:C,3,FALSE)</f>
        <v>00:49:58,21</v>
      </c>
      <c r="K54" s="32">
        <f t="shared" si="0"/>
        <v>0.0037313445838311424</v>
      </c>
      <c r="L54" s="32">
        <f t="shared" si="2"/>
        <v>0.010802777777777776</v>
      </c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3"/>
      <c r="Y54"/>
    </row>
    <row r="55" spans="1:25" ht="15" hidden="1">
      <c r="A55" s="21">
        <v>187</v>
      </c>
      <c r="B55" s="44">
        <v>52</v>
      </c>
      <c r="C55" s="44">
        <v>4</v>
      </c>
      <c r="D55" s="6" t="str">
        <f>VLOOKUP(A55,'08.kolo prezentácia'!$A$2:$G$129,2,FALSE)</f>
        <v>Eva</v>
      </c>
      <c r="E55" s="6" t="str">
        <f>VLOOKUP(A55,'08.kolo prezentácia'!$A$2:$G$129,3,FALSE)</f>
        <v>Mareková</v>
      </c>
      <c r="F55" s="6" t="str">
        <f>CONCATENATE('08.kolo vysledky podla KAT'!$D55," ",'08.kolo vysledky podla KAT'!$E55)</f>
        <v>Eva Mareková</v>
      </c>
      <c r="G55" s="6" t="str">
        <f>VLOOKUP(A55,'08.kolo prezentácia'!$A$2:$G$130,4,FALSE)</f>
        <v>Soblahov</v>
      </c>
      <c r="H55" s="30">
        <f>VLOOKUP(A55,'08.kolo prezentácia'!$A$2:$G$130,5,FALSE)</f>
        <v>1982</v>
      </c>
      <c r="I55" s="31" t="str">
        <f>VLOOKUP(A55,'08.kolo prezentácia'!$A$2:$G$130,7,FALSE)</f>
        <v>Ženy A</v>
      </c>
      <c r="J55" s="32" t="str">
        <f>VLOOKUP('08.kolo vysledky podla KAT'!$A55,'08.kolo stopky'!A:C,3,FALSE)</f>
        <v>00:50:06,71</v>
      </c>
      <c r="K55" s="32">
        <f t="shared" si="0"/>
        <v>0.003741923038630028</v>
      </c>
      <c r="L55" s="32">
        <f t="shared" si="2"/>
        <v>0.010901157407407411</v>
      </c>
      <c r="M55" s="29"/>
      <c r="N55" s="30"/>
      <c r="O55" s="30"/>
      <c r="P55" s="30"/>
      <c r="Q55" s="30"/>
      <c r="R55" s="30"/>
      <c r="S55" s="30"/>
      <c r="T55" s="30"/>
      <c r="U55" s="30"/>
      <c r="V55" s="30"/>
      <c r="W55" s="33">
        <f aca="true" t="shared" si="3" ref="W55:W118">SUM(M55:V55)</f>
        <v>0</v>
      </c>
      <c r="Y55"/>
    </row>
    <row r="56" spans="1:25" ht="15" hidden="1">
      <c r="A56" s="21">
        <v>171</v>
      </c>
      <c r="B56" s="44">
        <v>53</v>
      </c>
      <c r="C56" s="49">
        <v>5</v>
      </c>
      <c r="D56" s="6" t="str">
        <f>VLOOKUP(A56,'08.kolo prezentácia'!$A$2:$G$129,2,FALSE)</f>
        <v>Barbora</v>
      </c>
      <c r="E56" s="6" t="str">
        <f>VLOOKUP(A56,'08.kolo prezentácia'!$A$2:$G$129,3,FALSE)</f>
        <v>Kiššová</v>
      </c>
      <c r="F56" s="6" t="str">
        <f>CONCATENATE('08.kolo vysledky podla KAT'!$D56," ",'08.kolo vysledky podla KAT'!$E56)</f>
        <v>Barbora Kiššová</v>
      </c>
      <c r="G56" s="6" t="str">
        <f>VLOOKUP(A56,'08.kolo prezentácia'!$A$2:$G$130,4,FALSE)</f>
        <v>Trenčín</v>
      </c>
      <c r="H56" s="30">
        <f>VLOOKUP(A56,'08.kolo prezentácia'!$A$2:$G$130,5,FALSE)</f>
        <v>1990</v>
      </c>
      <c r="I56" s="31" t="str">
        <f>VLOOKUP(A56,'08.kolo prezentácia'!$A$2:$G$130,7,FALSE)</f>
        <v>Ženy A</v>
      </c>
      <c r="J56" s="32" t="str">
        <f>VLOOKUP('08.kolo vysledky podla KAT'!$A56,'08.kolo stopky'!A:C,3,FALSE)</f>
        <v>00:50:14,81</v>
      </c>
      <c r="K56" s="32">
        <f t="shared" si="0"/>
        <v>0.003752003683791318</v>
      </c>
      <c r="L56" s="32">
        <f t="shared" si="2"/>
        <v>0.010994907407407408</v>
      </c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3">
        <f t="shared" si="3"/>
        <v>0</v>
      </c>
      <c r="Y56"/>
    </row>
    <row r="57" spans="1:25" ht="15" hidden="1">
      <c r="A57" s="21">
        <v>178</v>
      </c>
      <c r="B57" s="44">
        <v>54</v>
      </c>
      <c r="C57" s="44">
        <v>6</v>
      </c>
      <c r="D57" s="6" t="str">
        <f>VLOOKUP(A57,'08.kolo prezentácia'!$A$2:$G$129,2,FALSE)</f>
        <v>Sylvia</v>
      </c>
      <c r="E57" s="6" t="str">
        <f>VLOOKUP(A57,'08.kolo prezentácia'!$A$2:$G$129,3,FALSE)</f>
        <v>Kňažkova</v>
      </c>
      <c r="F57" s="6" t="str">
        <f>CONCATENATE('08.kolo vysledky podla KAT'!$D57," ",'08.kolo vysledky podla KAT'!$E57)</f>
        <v>Sylvia Kňažkova</v>
      </c>
      <c r="G57" s="6" t="str">
        <f>VLOOKUP(A57,'08.kolo prezentácia'!$A$2:$G$130,4,FALSE)</f>
        <v>KPB</v>
      </c>
      <c r="H57" s="30">
        <f>VLOOKUP(A57,'08.kolo prezentácia'!$A$2:$G$130,5,FALSE)</f>
        <v>1976</v>
      </c>
      <c r="I57" s="31" t="str">
        <f>VLOOKUP(A57,'08.kolo prezentácia'!$A$2:$G$130,7,FALSE)</f>
        <v>Ženy B</v>
      </c>
      <c r="J57" s="32" t="str">
        <f>VLOOKUP('08.kolo vysledky podla KAT'!$A57,'08.kolo stopky'!A:C,3,FALSE)</f>
        <v>00:50:21,59</v>
      </c>
      <c r="K57" s="32">
        <f t="shared" si="0"/>
        <v>0.0037604415571485463</v>
      </c>
      <c r="L57" s="32">
        <f t="shared" si="2"/>
        <v>0.011073379629629631</v>
      </c>
      <c r="M57" s="29"/>
      <c r="N57" s="30"/>
      <c r="O57" s="30"/>
      <c r="P57" s="30"/>
      <c r="Q57" s="30"/>
      <c r="R57" s="30"/>
      <c r="S57" s="30"/>
      <c r="T57" s="30"/>
      <c r="U57" s="30"/>
      <c r="V57" s="30"/>
      <c r="W57" s="33">
        <f t="shared" si="3"/>
        <v>0</v>
      </c>
      <c r="Y57"/>
    </row>
    <row r="58" spans="1:25" ht="15" hidden="1">
      <c r="A58" s="21">
        <v>218</v>
      </c>
      <c r="B58" s="44">
        <v>55</v>
      </c>
      <c r="C58" s="44">
        <v>15</v>
      </c>
      <c r="D58" s="6" t="str">
        <f>VLOOKUP(A58,'08.kolo prezentácia'!$A$2:$G$129,2,FALSE)</f>
        <v>Boris</v>
      </c>
      <c r="E58" s="6" t="str">
        <f>VLOOKUP(A58,'08.kolo prezentácia'!$A$2:$G$129,3,FALSE)</f>
        <v>Zemek</v>
      </c>
      <c r="F58" s="6" t="str">
        <f>CONCATENATE('08.kolo vysledky podla KAT'!$D58," ",'08.kolo vysledky podla KAT'!$E58)</f>
        <v>Boris Zemek</v>
      </c>
      <c r="G58" s="6" t="str">
        <f>VLOOKUP(A58,'08.kolo prezentácia'!$A$2:$G$130,4,FALSE)</f>
        <v>Trenčín</v>
      </c>
      <c r="H58" s="30">
        <f>VLOOKUP(A58,'08.kolo prezentácia'!$A$2:$G$130,5,FALSE)</f>
        <v>1977</v>
      </c>
      <c r="I58" s="31" t="str">
        <f>VLOOKUP(A58,'08.kolo prezentácia'!$A$2:$G$130,7,FALSE)</f>
        <v>Muži B</v>
      </c>
      <c r="J58" s="32" t="str">
        <f>VLOOKUP('08.kolo vysledky podla KAT'!$A58,'08.kolo stopky'!A:C,3,FALSE)</f>
        <v>00:50:31,59</v>
      </c>
      <c r="K58" s="32">
        <f t="shared" si="0"/>
        <v>0.003772886798088411</v>
      </c>
      <c r="L58" s="32">
        <f t="shared" si="2"/>
        <v>0.011189120370370374</v>
      </c>
      <c r="M58" s="29"/>
      <c r="N58" s="30"/>
      <c r="O58" s="30"/>
      <c r="P58" s="30"/>
      <c r="Q58" s="30"/>
      <c r="R58" s="30"/>
      <c r="S58" s="30"/>
      <c r="T58" s="30"/>
      <c r="U58" s="30"/>
      <c r="V58" s="30"/>
      <c r="W58" s="33">
        <f t="shared" si="3"/>
        <v>0</v>
      </c>
      <c r="Y58"/>
    </row>
    <row r="59" spans="1:25" ht="15" hidden="1">
      <c r="A59" s="21">
        <v>191</v>
      </c>
      <c r="B59" s="44">
        <v>56</v>
      </c>
      <c r="C59" s="44">
        <v>16</v>
      </c>
      <c r="D59" s="6" t="str">
        <f>VLOOKUP(A59,'08.kolo prezentácia'!$A$2:$G$129,2,FALSE)</f>
        <v>Augustín</v>
      </c>
      <c r="E59" s="6" t="str">
        <f>VLOOKUP(A59,'08.kolo prezentácia'!$A$2:$G$129,3,FALSE)</f>
        <v>Zubo</v>
      </c>
      <c r="F59" s="5" t="str">
        <f>CONCATENATE('08.kolo vysledky podla KAT'!$D59," ",'08.kolo vysledky podla KAT'!$E59)</f>
        <v>Augustín Zubo</v>
      </c>
      <c r="G59" s="5" t="str">
        <f>VLOOKUP(A59,'08.kolo prezentácia'!$A$2:$G$130,4,FALSE)</f>
        <v>Borčické slimáky</v>
      </c>
      <c r="H59" s="3">
        <f>VLOOKUP(A59,'08.kolo prezentácia'!$A$2:$G$130,5,FALSE)</f>
        <v>1983</v>
      </c>
      <c r="I59" s="64" t="str">
        <f>VLOOKUP(A59,'08.kolo prezentácia'!$A$2:$G$130,7,FALSE)</f>
        <v>Muži B</v>
      </c>
      <c r="J59" s="65" t="str">
        <f>VLOOKUP('08.kolo vysledky podla KAT'!$A59,'08.kolo stopky'!A:C,3,FALSE)</f>
        <v>00:51:01,09</v>
      </c>
      <c r="K59" s="65">
        <f t="shared" si="0"/>
        <v>0.003809600258861011</v>
      </c>
      <c r="L59" s="65">
        <f t="shared" si="2"/>
        <v>0.011530555555555554</v>
      </c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3">
        <f t="shared" si="3"/>
        <v>0</v>
      </c>
      <c r="Y59"/>
    </row>
    <row r="60" spans="1:25" ht="15" hidden="1">
      <c r="A60" s="21">
        <v>186</v>
      </c>
      <c r="B60" s="44">
        <v>57</v>
      </c>
      <c r="C60" s="49">
        <v>4</v>
      </c>
      <c r="D60" s="6" t="str">
        <f>VLOOKUP(A60,'08.kolo prezentácia'!$A$2:$G$129,2,FALSE)</f>
        <v>Jozef</v>
      </c>
      <c r="E60" s="6" t="str">
        <f>VLOOKUP(A60,'08.kolo prezentácia'!$A$2:$G$129,3,FALSE)</f>
        <v>Kudla</v>
      </c>
      <c r="F60" s="6" t="str">
        <f>CONCATENATE('08.kolo vysledky podla KAT'!$D60," ",'08.kolo vysledky podla KAT'!$E60)</f>
        <v>Jozef Kudla</v>
      </c>
      <c r="G60" s="6" t="str">
        <f>VLOOKUP(A60,'08.kolo prezentácia'!$A$2:$G$130,4,FALSE)</f>
        <v>Sokol Trenčín</v>
      </c>
      <c r="H60" s="30">
        <f>VLOOKUP(A60,'08.kolo prezentácia'!$A$2:$G$130,5,FALSE)</f>
        <v>1947</v>
      </c>
      <c r="I60" s="31" t="str">
        <f>VLOOKUP(A60,'08.kolo prezentácia'!$A$2:$G$130,7,FALSE)</f>
        <v>Muži E</v>
      </c>
      <c r="J60" s="32" t="str">
        <f>VLOOKUP('08.kolo vysledky podla KAT'!$A60,'08.kolo stopky'!A:C,3,FALSE)</f>
        <v>00:51:01,30</v>
      </c>
      <c r="K60" s="32">
        <f t="shared" si="0"/>
        <v>0.0038098616089207483</v>
      </c>
      <c r="L60" s="32">
        <f t="shared" si="2"/>
        <v>0.011532986111111112</v>
      </c>
      <c r="M60" s="29"/>
      <c r="N60" s="30"/>
      <c r="O60" s="30"/>
      <c r="P60" s="30"/>
      <c r="Q60" s="30"/>
      <c r="R60" s="30"/>
      <c r="S60" s="30"/>
      <c r="T60" s="30"/>
      <c r="U60" s="30"/>
      <c r="V60" s="30"/>
      <c r="W60" s="33">
        <f t="shared" si="3"/>
        <v>0</v>
      </c>
      <c r="Y60"/>
    </row>
    <row r="61" spans="1:25" ht="15" hidden="1">
      <c r="A61" s="21">
        <v>194</v>
      </c>
      <c r="B61" s="44">
        <v>58</v>
      </c>
      <c r="C61" s="44">
        <v>7</v>
      </c>
      <c r="D61" s="6" t="str">
        <f>VLOOKUP(A61,'08.kolo prezentácia'!$A$2:$G$129,2,FALSE)</f>
        <v>Blanka</v>
      </c>
      <c r="E61" s="6" t="str">
        <f>VLOOKUP(A61,'08.kolo prezentácia'!$A$2:$G$129,3,FALSE)</f>
        <v>Balaščáková</v>
      </c>
      <c r="F61" s="6" t="str">
        <f>CONCATENATE('08.kolo vysledky podla KAT'!$D61," ",'08.kolo vysledky podla KAT'!$E61)</f>
        <v>Blanka Balaščáková</v>
      </c>
      <c r="G61" s="6" t="str">
        <f>VLOOKUP(A61,'08.kolo prezentácia'!$A$2:$G$130,4,FALSE)</f>
        <v>Behám s láskou</v>
      </c>
      <c r="H61" s="30">
        <f>VLOOKUP(A61,'08.kolo prezentácia'!$A$2:$G$130,5,FALSE)</f>
        <v>1966</v>
      </c>
      <c r="I61" s="31" t="str">
        <f>VLOOKUP(A61,'08.kolo prezentácia'!$A$2:$G$130,7,FALSE)</f>
        <v>Ženy B</v>
      </c>
      <c r="J61" s="32" t="str">
        <f>VLOOKUP('08.kolo vysledky podla KAT'!$A61,'08.kolo stopky'!A:C,3,FALSE)</f>
        <v>00:51:45,46</v>
      </c>
      <c r="K61" s="32">
        <f t="shared" si="0"/>
        <v>0.00386481979291119</v>
      </c>
      <c r="L61" s="32">
        <f t="shared" si="2"/>
        <v>0.01204409722222222</v>
      </c>
      <c r="M61" s="29"/>
      <c r="N61" s="30"/>
      <c r="O61" s="30"/>
      <c r="P61" s="30"/>
      <c r="Q61" s="30"/>
      <c r="R61" s="30"/>
      <c r="S61" s="30"/>
      <c r="T61" s="30"/>
      <c r="U61" s="30"/>
      <c r="V61" s="30"/>
      <c r="W61" s="33">
        <f t="shared" si="3"/>
        <v>0</v>
      </c>
      <c r="Y61"/>
    </row>
    <row r="62" spans="1:25" ht="15" hidden="1">
      <c r="A62" s="21">
        <v>203</v>
      </c>
      <c r="B62" s="44">
        <v>59</v>
      </c>
      <c r="C62" s="49">
        <v>9</v>
      </c>
      <c r="D62" s="6" t="str">
        <f>VLOOKUP(A62,'08.kolo prezentácia'!$A$2:$G$129,2,FALSE)</f>
        <v>Dušan</v>
      </c>
      <c r="E62" s="6" t="str">
        <f>VLOOKUP(A62,'08.kolo prezentácia'!$A$2:$G$129,3,FALSE)</f>
        <v>Daniš</v>
      </c>
      <c r="F62" s="5" t="str">
        <f>CONCATENATE('08.kolo vysledky podla KAT'!$D62," ",'08.kolo vysledky podla KAT'!$E62)</f>
        <v>Dušan Daniš</v>
      </c>
      <c r="G62" s="5" t="str">
        <f>VLOOKUP(A62,'08.kolo prezentácia'!$A$2:$G$130,4,FALSE)</f>
        <v>Nová Dubnica</v>
      </c>
      <c r="H62" s="3">
        <f>VLOOKUP(A62,'08.kolo prezentácia'!$A$2:$G$130,5,FALSE)</f>
        <v>1968</v>
      </c>
      <c r="I62" s="64" t="str">
        <f>VLOOKUP(A62,'08.kolo prezentácia'!$A$2:$G$130,7,FALSE)</f>
        <v>Muži C</v>
      </c>
      <c r="J62" s="65" t="str">
        <f>VLOOKUP('08.kolo vysledky podla KAT'!$A62,'08.kolo stopky'!A:C,3,FALSE)</f>
        <v>00:51:52,59</v>
      </c>
      <c r="K62" s="65">
        <f t="shared" si="0"/>
        <v>0.0038736932497013135</v>
      </c>
      <c r="L62" s="65">
        <f t="shared" si="2"/>
        <v>0.012126620370370367</v>
      </c>
      <c r="M62" s="29"/>
      <c r="N62" s="30"/>
      <c r="O62" s="30"/>
      <c r="P62" s="30"/>
      <c r="Q62" s="30"/>
      <c r="R62" s="30"/>
      <c r="S62" s="30"/>
      <c r="T62" s="30"/>
      <c r="U62" s="30"/>
      <c r="V62" s="30"/>
      <c r="W62" s="33">
        <f t="shared" si="3"/>
        <v>0</v>
      </c>
      <c r="Y62"/>
    </row>
    <row r="63" spans="1:25" ht="15" hidden="1">
      <c r="A63" s="21">
        <v>184</v>
      </c>
      <c r="B63" s="44">
        <v>60</v>
      </c>
      <c r="C63" s="44">
        <v>5</v>
      </c>
      <c r="D63" s="6" t="str">
        <f>VLOOKUP(A63,'08.kolo prezentácia'!$A$2:$G$129,2,FALSE)</f>
        <v>Dušan</v>
      </c>
      <c r="E63" s="6" t="str">
        <f>VLOOKUP(A63,'08.kolo prezentácia'!$A$2:$G$129,3,FALSE)</f>
        <v>Kašička</v>
      </c>
      <c r="F63" s="6" t="str">
        <f>CONCATENATE('08.kolo vysledky podla KAT'!$D63," ",'08.kolo vysledky podla KAT'!$E63)</f>
        <v>Dušan Kašička</v>
      </c>
      <c r="G63" s="6" t="str">
        <f>VLOOKUP(A63,'08.kolo prezentácia'!$A$2:$G$130,4,FALSE)</f>
        <v>Letisko Trenčín</v>
      </c>
      <c r="H63" s="30">
        <f>VLOOKUP(A63,'08.kolo prezentácia'!$A$2:$G$130,5,FALSE)</f>
        <v>1942</v>
      </c>
      <c r="I63" s="31" t="str">
        <f>VLOOKUP(A63,'08.kolo prezentácia'!$A$2:$G$130,7,FALSE)</f>
        <v>Muži E</v>
      </c>
      <c r="J63" s="32" t="str">
        <f>VLOOKUP('08.kolo vysledky podla KAT'!$A63,'08.kolo stopky'!A:C,3,FALSE)</f>
        <v>00:52:36,67</v>
      </c>
      <c r="K63" s="32">
        <f t="shared" si="0"/>
        <v>0.003928551871764237</v>
      </c>
      <c r="L63" s="32">
        <f t="shared" si="2"/>
        <v>0.012636805555555557</v>
      </c>
      <c r="M63" s="29"/>
      <c r="N63" s="30"/>
      <c r="O63" s="30"/>
      <c r="P63" s="30"/>
      <c r="Q63" s="30"/>
      <c r="R63" s="30"/>
      <c r="S63" s="30"/>
      <c r="T63" s="30"/>
      <c r="U63" s="30"/>
      <c r="V63" s="30"/>
      <c r="W63" s="33">
        <f t="shared" si="3"/>
        <v>0</v>
      </c>
      <c r="Y63"/>
    </row>
    <row r="64" spans="1:25" ht="15">
      <c r="A64" s="21">
        <v>211</v>
      </c>
      <c r="B64" s="44">
        <v>61</v>
      </c>
      <c r="C64" s="44">
        <v>8</v>
      </c>
      <c r="D64" s="6" t="str">
        <f>VLOOKUP(A64,'08.kolo prezentácia'!$A$2:$G$129,2,FALSE)</f>
        <v>Damián</v>
      </c>
      <c r="E64" s="6" t="str">
        <f>VLOOKUP(A64,'08.kolo prezentácia'!$A$2:$G$129,3,FALSE)</f>
        <v>Melo</v>
      </c>
      <c r="F64" s="6" t="str">
        <f>CONCATENATE('08.kolo vysledky podla KAT'!$D64," ",'08.kolo vysledky podla KAT'!$E64)</f>
        <v>Damián Melo</v>
      </c>
      <c r="G64" s="6" t="str">
        <f>VLOOKUP(A64,'08.kolo prezentácia'!$A$2:$G$130,4,FALSE)</f>
        <v>Nová Dubnica</v>
      </c>
      <c r="H64" s="30">
        <f>VLOOKUP(A64,'08.kolo prezentácia'!$A$2:$G$130,5,FALSE)</f>
        <v>1988</v>
      </c>
      <c r="I64" s="31" t="str">
        <f>VLOOKUP(A64,'08.kolo prezentácia'!$A$2:$G$130,7,FALSE)</f>
        <v>Muži A</v>
      </c>
      <c r="J64" s="32" t="str">
        <f>VLOOKUP('08.kolo vysledky podla KAT'!$A64,'08.kolo stopky'!A:C,3,FALSE)</f>
        <v>00:52:44,71</v>
      </c>
      <c r="K64" s="32">
        <f t="shared" si="0"/>
        <v>0.003938557845479888</v>
      </c>
      <c r="L64" s="32">
        <f t="shared" si="2"/>
        <v>0.012729861111111112</v>
      </c>
      <c r="M64" s="29"/>
      <c r="N64" s="30"/>
      <c r="O64" s="30"/>
      <c r="P64" s="30"/>
      <c r="Q64" s="30"/>
      <c r="R64" s="30"/>
      <c r="S64" s="30"/>
      <c r="T64" s="30"/>
      <c r="U64" s="30"/>
      <c r="V64" s="30"/>
      <c r="W64" s="33">
        <f t="shared" si="3"/>
        <v>0</v>
      </c>
      <c r="Y64"/>
    </row>
    <row r="65" spans="1:25" ht="15" hidden="1">
      <c r="A65" s="21">
        <v>230</v>
      </c>
      <c r="B65" s="44">
        <v>62</v>
      </c>
      <c r="C65" s="44">
        <v>6</v>
      </c>
      <c r="D65" s="6" t="str">
        <f>VLOOKUP(A65,'08.kolo prezentácia'!$A$2:$G$129,2,FALSE)</f>
        <v>Patrícia</v>
      </c>
      <c r="E65" s="6" t="str">
        <f>VLOOKUP(A65,'08.kolo prezentácia'!$A$2:$G$129,3,FALSE)</f>
        <v>Pavlíková</v>
      </c>
      <c r="F65" s="6" t="str">
        <f>CONCATENATE('08.kolo vysledky podla KAT'!$D65," ",'08.kolo vysledky podla KAT'!$E65)</f>
        <v>Patrícia Pavlíková</v>
      </c>
      <c r="G65" s="6" t="str">
        <f>VLOOKUP(A65,'08.kolo prezentácia'!$A$2:$G$130,4,FALSE)</f>
        <v>Trenčín</v>
      </c>
      <c r="H65" s="30">
        <f>VLOOKUP(A65,'08.kolo prezentácia'!$A$2:$G$130,5,FALSE)</f>
        <v>1987</v>
      </c>
      <c r="I65" s="31" t="str">
        <f>VLOOKUP(A65,'08.kolo prezentácia'!$A$2:$G$130,7,FALSE)</f>
        <v>Ženy A</v>
      </c>
      <c r="J65" s="32" t="str">
        <f>VLOOKUP('08.kolo vysledky podla KAT'!$A65,'08.kolo stopky'!A:C,3,FALSE)</f>
        <v>00:53:02,22</v>
      </c>
      <c r="K65" s="32">
        <f t="shared" si="0"/>
        <v>0.003960349462365591</v>
      </c>
      <c r="L65" s="32">
        <f t="shared" si="2"/>
        <v>0.012932523148148151</v>
      </c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3">
        <f t="shared" si="3"/>
        <v>0</v>
      </c>
      <c r="Y65"/>
    </row>
    <row r="66" spans="1:25" ht="15" hidden="1">
      <c r="A66" s="21">
        <v>177</v>
      </c>
      <c r="B66" s="44">
        <v>63</v>
      </c>
      <c r="C66" s="44">
        <v>8</v>
      </c>
      <c r="D66" s="6" t="str">
        <f>VLOOKUP(A66,'08.kolo prezentácia'!$A$2:$G$129,2,FALSE)</f>
        <v>Miriam</v>
      </c>
      <c r="E66" s="6" t="str">
        <f>VLOOKUP(A66,'08.kolo prezentácia'!$A$2:$G$129,3,FALSE)</f>
        <v>Marušincova</v>
      </c>
      <c r="F66" s="6" t="str">
        <f>CONCATENATE('08.kolo vysledky podla KAT'!$D66," ",'08.kolo vysledky podla KAT'!$E66)</f>
        <v>Miriam Marušincova</v>
      </c>
      <c r="G66" s="6" t="str">
        <f>VLOOKUP(A66,'08.kolo prezentácia'!$A$2:$G$130,4,FALSE)</f>
        <v>KPB</v>
      </c>
      <c r="H66" s="30">
        <f>VLOOKUP(A66,'08.kolo prezentácia'!$A$2:$G$130,5,FALSE)</f>
        <v>1973</v>
      </c>
      <c r="I66" s="31" t="str">
        <f>VLOOKUP(A66,'08.kolo prezentácia'!$A$2:$G$130,7,FALSE)</f>
        <v>Ženy B</v>
      </c>
      <c r="J66" s="32" t="str">
        <f>VLOOKUP('08.kolo vysledky podla KAT'!$A66,'08.kolo stopky'!A:C,3,FALSE)</f>
        <v>00:53:13,10</v>
      </c>
      <c r="K66" s="32">
        <f t="shared" si="0"/>
        <v>0.003973889884508164</v>
      </c>
      <c r="L66" s="32">
        <f t="shared" si="2"/>
        <v>0.013058449074074076</v>
      </c>
      <c r="M66" s="29"/>
      <c r="N66" s="30"/>
      <c r="O66" s="30"/>
      <c r="P66" s="30"/>
      <c r="Q66" s="30"/>
      <c r="R66" s="30"/>
      <c r="S66" s="30"/>
      <c r="T66" s="30"/>
      <c r="U66" s="30"/>
      <c r="V66" s="30"/>
      <c r="W66" s="33">
        <f t="shared" si="3"/>
        <v>0</v>
      </c>
      <c r="Y66"/>
    </row>
    <row r="67" spans="1:25" ht="15" hidden="1">
      <c r="A67" s="21">
        <v>212</v>
      </c>
      <c r="B67" s="44">
        <v>64</v>
      </c>
      <c r="C67" s="44">
        <v>12</v>
      </c>
      <c r="D67" s="6" t="str">
        <f>VLOOKUP(A67,'08.kolo prezentácia'!$A$2:$G$129,2,FALSE)</f>
        <v>Vojtech</v>
      </c>
      <c r="E67" s="6" t="str">
        <f>VLOOKUP(A67,'08.kolo prezentácia'!$A$2:$G$129,3,FALSE)</f>
        <v>Fuček</v>
      </c>
      <c r="F67" s="5" t="str">
        <f>CONCATENATE('08.kolo vysledky podla KAT'!$D67," ",'08.kolo vysledky podla KAT'!$E67)</f>
        <v>Vojtech Fuček</v>
      </c>
      <c r="G67" s="5" t="str">
        <f>VLOOKUP(A67,'08.kolo prezentácia'!$A$2:$G$130,4,FALSE)</f>
        <v>Trenčín</v>
      </c>
      <c r="H67" s="3">
        <f>VLOOKUP(A67,'08.kolo prezentácia'!$A$2:$G$130,5,FALSE)</f>
        <v>1966</v>
      </c>
      <c r="I67" s="64" t="str">
        <f>VLOOKUP(A67,'08.kolo prezentácia'!$A$2:$G$130,7,FALSE)</f>
        <v>Muži D</v>
      </c>
      <c r="J67" s="65" t="str">
        <f>VLOOKUP('08.kolo vysledky podla KAT'!$A67,'08.kolo stopky'!A:C,3,FALSE)</f>
        <v>00:54:06,48</v>
      </c>
      <c r="K67" s="65">
        <f t="shared" si="0"/>
        <v>0.00404032258064516</v>
      </c>
      <c r="L67" s="65">
        <f t="shared" si="2"/>
        <v>0.013676273148148146</v>
      </c>
      <c r="M67" s="29"/>
      <c r="N67" s="30"/>
      <c r="O67" s="30"/>
      <c r="P67" s="30"/>
      <c r="Q67" s="30"/>
      <c r="R67" s="30"/>
      <c r="S67" s="30"/>
      <c r="T67" s="30"/>
      <c r="U67" s="30"/>
      <c r="V67" s="30"/>
      <c r="W67" s="33">
        <f t="shared" si="3"/>
        <v>0</v>
      </c>
      <c r="Y67"/>
    </row>
    <row r="68" spans="1:25" ht="15" hidden="1">
      <c r="A68" s="21">
        <v>226</v>
      </c>
      <c r="B68" s="44">
        <v>65</v>
      </c>
      <c r="C68" s="44">
        <v>10</v>
      </c>
      <c r="D68" s="6" t="str">
        <f>VLOOKUP(A68,'08.kolo prezentácia'!$A$2:$G$129,2,FALSE)</f>
        <v>Drahoslav</v>
      </c>
      <c r="E68" s="6" t="str">
        <f>VLOOKUP(A68,'08.kolo prezentácia'!$A$2:$G$129,3,FALSE)</f>
        <v>Masarik</v>
      </c>
      <c r="F68" s="5" t="str">
        <f>CONCATENATE('08.kolo vysledky podla KAT'!$D68," ",'08.kolo vysledky podla KAT'!$E68)</f>
        <v>Drahoslav Masarik</v>
      </c>
      <c r="G68" s="5" t="str">
        <f>VLOOKUP(A68,'08.kolo prezentácia'!$A$2:$G$130,4,FALSE)</f>
        <v>Štvorlístok Trenčín</v>
      </c>
      <c r="H68" s="3">
        <f>VLOOKUP(A68,'08.kolo prezentácia'!$A$2:$G$130,5,FALSE)</f>
        <v>1967</v>
      </c>
      <c r="I68" s="64" t="str">
        <f>VLOOKUP(A68,'08.kolo prezentácia'!$A$2:$G$130,7,FALSE)</f>
        <v>Muži C</v>
      </c>
      <c r="J68" s="65" t="str">
        <f>VLOOKUP('08.kolo vysledky podla KAT'!$A68,'08.kolo stopky'!A:C,3,FALSE)</f>
        <v>00:56:26,36</v>
      </c>
      <c r="K68" s="65">
        <f aca="true" t="shared" si="4" ref="K68:K77">J68/$X$3</f>
        <v>0.004214406610911986</v>
      </c>
      <c r="L68" s="65">
        <f t="shared" si="2"/>
        <v>0.015295254629629624</v>
      </c>
      <c r="M68" s="29"/>
      <c r="N68" s="30"/>
      <c r="O68" s="30"/>
      <c r="P68" s="30"/>
      <c r="Q68" s="30"/>
      <c r="R68" s="30"/>
      <c r="S68" s="30"/>
      <c r="T68" s="30"/>
      <c r="U68" s="30"/>
      <c r="V68" s="30"/>
      <c r="W68" s="33">
        <f t="shared" si="3"/>
        <v>0</v>
      </c>
      <c r="Y68"/>
    </row>
    <row r="69" spans="1:25" ht="15" hidden="1">
      <c r="A69" s="21">
        <v>161</v>
      </c>
      <c r="B69" s="44">
        <v>66</v>
      </c>
      <c r="C69" s="44">
        <v>9</v>
      </c>
      <c r="D69" s="6" t="str">
        <f>VLOOKUP(A69,'08.kolo prezentácia'!$A$2:$G$129,2,FALSE)</f>
        <v>Miroslava</v>
      </c>
      <c r="E69" s="6" t="str">
        <f>VLOOKUP(A69,'08.kolo prezentácia'!$A$2:$G$129,3,FALSE)</f>
        <v>VERTIGAČ</v>
      </c>
      <c r="F69" s="6" t="str">
        <f>CONCATENATE('08.kolo vysledky podla KAT'!$D69," ",'08.kolo vysledky podla KAT'!$E69)</f>
        <v>Miroslava VERTIGAČ</v>
      </c>
      <c r="G69" s="6" t="str">
        <f>VLOOKUP(A69,'08.kolo prezentácia'!$A$2:$G$130,4,FALSE)</f>
        <v>"PS"</v>
      </c>
      <c r="H69" s="30">
        <f>VLOOKUP(A69,'08.kolo prezentácia'!$A$2:$G$130,5,FALSE)</f>
        <v>1978</v>
      </c>
      <c r="I69" s="31" t="str">
        <f>VLOOKUP(A69,'08.kolo prezentácia'!$A$2:$G$130,7,FALSE)</f>
        <v>Ženy B</v>
      </c>
      <c r="J69" s="32" t="str">
        <f>VLOOKUP('08.kolo vysledky podla KAT'!$A69,'08.kolo stopky'!A:C,3,FALSE)</f>
        <v>00:56:41,89</v>
      </c>
      <c r="K69" s="32">
        <f t="shared" si="4"/>
        <v>0.004233734070091597</v>
      </c>
      <c r="L69" s="32">
        <f aca="true" t="shared" si="5" ref="L69:L77">J69-$Y$3</f>
        <v>0.015475</v>
      </c>
      <c r="M69" s="29"/>
      <c r="N69" s="30"/>
      <c r="O69" s="30"/>
      <c r="P69" s="30"/>
      <c r="Q69" s="30"/>
      <c r="R69" s="30"/>
      <c r="S69" s="30"/>
      <c r="T69" s="30"/>
      <c r="U69" s="30"/>
      <c r="V69" s="30"/>
      <c r="W69" s="33">
        <f t="shared" si="3"/>
        <v>0</v>
      </c>
      <c r="Y69"/>
    </row>
    <row r="70" spans="1:25" ht="15" hidden="1">
      <c r="A70" s="21">
        <v>179</v>
      </c>
      <c r="B70" s="44">
        <v>67</v>
      </c>
      <c r="C70" s="44">
        <v>10</v>
      </c>
      <c r="D70" s="6" t="str">
        <f>VLOOKUP(A70,'08.kolo prezentácia'!$A$2:$G$129,2,FALSE)</f>
        <v>Katarína</v>
      </c>
      <c r="E70" s="6" t="str">
        <f>VLOOKUP(A70,'08.kolo prezentácia'!$A$2:$G$129,3,FALSE)</f>
        <v>Kolínková</v>
      </c>
      <c r="F70" s="6" t="str">
        <f>CONCATENATE('08.kolo vysledky podla KAT'!$D70," ",'08.kolo vysledky podla KAT'!$E70)</f>
        <v>Katarína Kolínková</v>
      </c>
      <c r="G70" s="6" t="str">
        <f>VLOOKUP(A70,'08.kolo prezentácia'!$A$2:$G$130,4,FALSE)</f>
        <v>Triatlon team TT</v>
      </c>
      <c r="H70" s="30">
        <f>VLOOKUP(A70,'08.kolo prezentácia'!$A$2:$G$130,5,FALSE)</f>
        <v>1977</v>
      </c>
      <c r="I70" s="31" t="str">
        <f>VLOOKUP(A70,'08.kolo prezentácia'!$A$2:$G$130,7,FALSE)</f>
        <v>Ženy B</v>
      </c>
      <c r="J70" s="32" t="str">
        <f>VLOOKUP('08.kolo vysledky podla KAT'!$A70,'08.kolo stopky'!A:C,3,FALSE)</f>
        <v>01:01:03,25</v>
      </c>
      <c r="K70" s="32">
        <f t="shared" si="4"/>
        <v>0.004559002887295899</v>
      </c>
      <c r="L70" s="32">
        <f t="shared" si="5"/>
        <v>0.018500000000000006</v>
      </c>
      <c r="M70" s="29"/>
      <c r="N70" s="30"/>
      <c r="O70" s="30"/>
      <c r="P70" s="30"/>
      <c r="Q70" s="30"/>
      <c r="R70" s="30"/>
      <c r="S70" s="30"/>
      <c r="T70" s="30"/>
      <c r="U70" s="30"/>
      <c r="V70" s="30"/>
      <c r="W70" s="33">
        <f t="shared" si="3"/>
        <v>0</v>
      </c>
      <c r="Y70"/>
    </row>
    <row r="71" spans="1:25" ht="15" hidden="1">
      <c r="A71" s="21">
        <v>193</v>
      </c>
      <c r="B71" s="44">
        <v>68</v>
      </c>
      <c r="C71" s="44">
        <v>6</v>
      </c>
      <c r="D71" s="6" t="str">
        <f>VLOOKUP(A71,'08.kolo prezentácia'!$A$2:$G$129,2,FALSE)</f>
        <v>Jozef</v>
      </c>
      <c r="E71" s="6" t="str">
        <f>VLOOKUP(A71,'08.kolo prezentácia'!$A$2:$G$129,3,FALSE)</f>
        <v>Hlávka</v>
      </c>
      <c r="F71" s="5" t="str">
        <f>CONCATENATE('08.kolo vysledky podla KAT'!$D71," ",'08.kolo vysledky podla KAT'!$E71)</f>
        <v>Jozef Hlávka</v>
      </c>
      <c r="G71" s="5" t="str">
        <f>VLOOKUP(A71,'08.kolo prezentácia'!$A$2:$G$130,4,FALSE)</f>
        <v>Ilava</v>
      </c>
      <c r="H71" s="3">
        <f>VLOOKUP(A71,'08.kolo prezentácia'!$A$2:$G$130,5,FALSE)</f>
        <v>1951</v>
      </c>
      <c r="I71" s="64" t="str">
        <f>VLOOKUP(A71,'08.kolo prezentácia'!$A$2:$G$130,7,FALSE)</f>
        <v>Muži E</v>
      </c>
      <c r="J71" s="65" t="str">
        <f>VLOOKUP('08.kolo vysledky podla KAT'!$A71,'08.kolo stopky'!A:C,3,FALSE)</f>
        <v>01:01:43,20</v>
      </c>
      <c r="K71" s="65">
        <f t="shared" si="4"/>
        <v>0.004608721624850656</v>
      </c>
      <c r="L71" s="65">
        <f t="shared" si="5"/>
        <v>0.018962384259259255</v>
      </c>
      <c r="M71" s="29"/>
      <c r="N71" s="30"/>
      <c r="O71" s="30"/>
      <c r="P71" s="30"/>
      <c r="Q71" s="30"/>
      <c r="R71" s="30"/>
      <c r="S71" s="30"/>
      <c r="T71" s="30"/>
      <c r="U71" s="30"/>
      <c r="V71" s="30"/>
      <c r="W71" s="33">
        <f t="shared" si="3"/>
        <v>0</v>
      </c>
      <c r="Y71"/>
    </row>
    <row r="72" spans="1:25" ht="15" hidden="1">
      <c r="A72" s="21">
        <v>182</v>
      </c>
      <c r="B72" s="44">
        <v>69</v>
      </c>
      <c r="C72" s="44">
        <v>7</v>
      </c>
      <c r="D72" s="6" t="str">
        <f>VLOOKUP(A72,'08.kolo prezentácia'!$A$2:$G$129,2,FALSE)</f>
        <v>Monika</v>
      </c>
      <c r="E72" s="6" t="str">
        <f>VLOOKUP(A72,'08.kolo prezentácia'!$A$2:$G$129,3,FALSE)</f>
        <v>Záhumenská</v>
      </c>
      <c r="F72" s="6" t="str">
        <f>CONCATENATE('08.kolo vysledky podla KAT'!$D72," ",'08.kolo vysledky podla KAT'!$E72)</f>
        <v>Monika Záhumenská</v>
      </c>
      <c r="G72" s="6" t="str">
        <f>VLOOKUP(A72,'08.kolo prezentácia'!$A$2:$G$130,4,FALSE)</f>
        <v>Trenčianske Stankovce</v>
      </c>
      <c r="H72" s="30">
        <f>VLOOKUP(A72,'08.kolo prezentácia'!$A$2:$G$130,5,FALSE)</f>
        <v>1992</v>
      </c>
      <c r="I72" s="31" t="str">
        <f>VLOOKUP(A72,'08.kolo prezentácia'!$A$2:$G$130,7,FALSE)</f>
        <v>Ženy A</v>
      </c>
      <c r="J72" s="32" t="str">
        <f>VLOOKUP('08.kolo vysledky podla KAT'!$A72,'08.kolo stopky'!A:C,3,FALSE)</f>
        <v>01:05:11,27</v>
      </c>
      <c r="K72" s="32">
        <f t="shared" si="4"/>
        <v>0.004867669753086419</v>
      </c>
      <c r="L72" s="32">
        <f t="shared" si="5"/>
        <v>0.021370601851851852</v>
      </c>
      <c r="M72" s="29"/>
      <c r="N72" s="30"/>
      <c r="O72" s="30"/>
      <c r="P72" s="30"/>
      <c r="Q72" s="30"/>
      <c r="R72" s="30"/>
      <c r="S72" s="30"/>
      <c r="T72" s="30"/>
      <c r="U72" s="30"/>
      <c r="V72" s="30"/>
      <c r="W72" s="33">
        <f t="shared" si="3"/>
        <v>0</v>
      </c>
      <c r="Y72"/>
    </row>
    <row r="73" spans="1:25" ht="15">
      <c r="A73" s="21">
        <v>183</v>
      </c>
      <c r="B73" s="44">
        <v>70</v>
      </c>
      <c r="C73" s="44">
        <v>9</v>
      </c>
      <c r="D73" s="6" t="str">
        <f>VLOOKUP(A73,'08.kolo prezentácia'!$A$2:$G$129,2,FALSE)</f>
        <v>Radoslav</v>
      </c>
      <c r="E73" s="6" t="str">
        <f>VLOOKUP(A73,'08.kolo prezentácia'!$A$2:$G$129,3,FALSE)</f>
        <v>Baňár</v>
      </c>
      <c r="F73" s="5" t="str">
        <f>CONCATENATE('08.kolo vysledky podla KAT'!$D73," ",'08.kolo vysledky podla KAT'!$E73)</f>
        <v>Radoslav Baňár</v>
      </c>
      <c r="G73" s="5" t="str">
        <f>VLOOKUP(A73,'08.kolo prezentácia'!$A$2:$G$130,4,FALSE)</f>
        <v>Trenčín</v>
      </c>
      <c r="H73" s="3">
        <f>VLOOKUP(A73,'08.kolo prezentácia'!$A$2:$G$130,5,FALSE)</f>
        <v>1988</v>
      </c>
      <c r="I73" s="64" t="str">
        <f>VLOOKUP(A73,'08.kolo prezentácia'!$A$2:$G$130,7,FALSE)</f>
        <v>Muži A</v>
      </c>
      <c r="J73" s="65" t="str">
        <f>VLOOKUP('08.kolo vysledky podla KAT'!$A73,'08.kolo stopky'!A:C,3,FALSE)</f>
        <v>01:05:12,06</v>
      </c>
      <c r="K73" s="65">
        <f t="shared" si="4"/>
        <v>0.004868652927120669</v>
      </c>
      <c r="L73" s="65">
        <f t="shared" si="5"/>
        <v>0.02137974537037037</v>
      </c>
      <c r="M73" s="29"/>
      <c r="N73" s="30"/>
      <c r="O73" s="30"/>
      <c r="P73" s="30"/>
      <c r="Q73" s="30"/>
      <c r="R73" s="30"/>
      <c r="S73" s="30"/>
      <c r="T73" s="30"/>
      <c r="U73" s="30"/>
      <c r="V73" s="30"/>
      <c r="W73" s="33">
        <f t="shared" si="3"/>
        <v>0</v>
      </c>
      <c r="Y73"/>
    </row>
    <row r="74" spans="1:25" ht="15" hidden="1">
      <c r="A74" s="21">
        <v>224</v>
      </c>
      <c r="B74" s="44">
        <v>71</v>
      </c>
      <c r="C74" s="44">
        <v>8</v>
      </c>
      <c r="D74" s="6" t="str">
        <f>VLOOKUP(A74,'08.kolo prezentácia'!$A$2:$G$129,2,FALSE)</f>
        <v>Veronika</v>
      </c>
      <c r="E74" s="6" t="str">
        <f>VLOOKUP(A74,'08.kolo prezentácia'!$A$2:$G$129,3,FALSE)</f>
        <v>Bakalárová</v>
      </c>
      <c r="F74" s="6" t="str">
        <f>CONCATENATE('08.kolo vysledky podla KAT'!$D74," ",'08.kolo vysledky podla KAT'!$E74)</f>
        <v>Veronika Bakalárová</v>
      </c>
      <c r="G74" s="6" t="str">
        <f>VLOOKUP(A74,'08.kolo prezentácia'!$A$2:$G$130,4,FALSE)</f>
        <v>Trenčín</v>
      </c>
      <c r="H74" s="30">
        <f>VLOOKUP(A74,'08.kolo prezentácia'!$A$2:$G$130,5,FALSE)</f>
        <v>1987</v>
      </c>
      <c r="I74" s="31" t="str">
        <f>VLOOKUP(A74,'08.kolo prezentácia'!$A$2:$G$130,7,FALSE)</f>
        <v>Ženy A</v>
      </c>
      <c r="J74" s="32" t="str">
        <f>VLOOKUP('08.kolo vysledky podla KAT'!$A74,'08.kolo stopky'!A:C,3,FALSE)</f>
        <v>01:09:40,79</v>
      </c>
      <c r="K74" s="32">
        <f t="shared" si="4"/>
        <v>0.00520309388689765</v>
      </c>
      <c r="L74" s="32">
        <f t="shared" si="5"/>
        <v>0.024490046296296298</v>
      </c>
      <c r="M74" s="29"/>
      <c r="N74" s="30"/>
      <c r="O74" s="30"/>
      <c r="P74" s="30"/>
      <c r="Q74" s="30"/>
      <c r="R74" s="30"/>
      <c r="S74" s="30"/>
      <c r="T74" s="30"/>
      <c r="U74" s="30"/>
      <c r="V74" s="30"/>
      <c r="W74" s="33">
        <f t="shared" si="3"/>
        <v>0</v>
      </c>
      <c r="Y74"/>
    </row>
    <row r="75" spans="1:25" ht="15" hidden="1">
      <c r="A75" s="21">
        <v>190</v>
      </c>
      <c r="B75" s="44">
        <v>72</v>
      </c>
      <c r="C75" s="44">
        <v>9</v>
      </c>
      <c r="D75" s="6" t="str">
        <f>VLOOKUP(A75,'08.kolo prezentácia'!$A$2:$G$129,2,FALSE)</f>
        <v>Karolína</v>
      </c>
      <c r="E75" s="6" t="str">
        <f>VLOOKUP(A75,'08.kolo prezentácia'!$A$2:$G$129,3,FALSE)</f>
        <v>Čupalková</v>
      </c>
      <c r="F75" s="6" t="str">
        <f>CONCATENATE('08.kolo vysledky podla KAT'!$D75," ",'08.kolo vysledky podla KAT'!$E75)</f>
        <v>Karolína Čupalková</v>
      </c>
      <c r="G75" s="6" t="str">
        <f>VLOOKUP(A75,'08.kolo prezentácia'!$A$2:$G$130,4,FALSE)</f>
        <v>Trenčín</v>
      </c>
      <c r="H75" s="30">
        <f>VLOOKUP(A75,'08.kolo prezentácia'!$A$2:$G$130,5,FALSE)</f>
        <v>2003</v>
      </c>
      <c r="I75" s="31" t="str">
        <f>VLOOKUP(A75,'08.kolo prezentácia'!$A$2:$G$130,7,FALSE)</f>
        <v>Ženy A</v>
      </c>
      <c r="J75" s="32" t="str">
        <f>VLOOKUP('08.kolo vysledky podla KAT'!$A75,'08.kolo stopky'!A:C,3,FALSE)</f>
        <v>01:13:17,18</v>
      </c>
      <c r="K75" s="32">
        <f t="shared" si="4"/>
        <v>0.005472396455595381</v>
      </c>
      <c r="L75" s="32">
        <f t="shared" si="5"/>
        <v>0.02699456018518519</v>
      </c>
      <c r="M75" s="29"/>
      <c r="N75" s="30"/>
      <c r="O75" s="30"/>
      <c r="P75" s="30"/>
      <c r="Q75" s="30"/>
      <c r="R75" s="30"/>
      <c r="S75" s="30"/>
      <c r="T75" s="30"/>
      <c r="U75" s="30"/>
      <c r="V75" s="30"/>
      <c r="W75" s="33">
        <f t="shared" si="3"/>
        <v>0</v>
      </c>
      <c r="Y75"/>
    </row>
    <row r="76" spans="1:25" ht="15" hidden="1">
      <c r="A76" s="21">
        <v>189</v>
      </c>
      <c r="B76" s="44">
        <v>73</v>
      </c>
      <c r="C76" s="44">
        <v>11</v>
      </c>
      <c r="D76" s="6" t="str">
        <f>VLOOKUP(A76,'08.kolo prezentácia'!$A$2:$G$129,2,FALSE)</f>
        <v>Zuzana</v>
      </c>
      <c r="E76" s="6" t="str">
        <f>VLOOKUP(A76,'08.kolo prezentácia'!$A$2:$G$129,3,FALSE)</f>
        <v>Husárová</v>
      </c>
      <c r="F76" s="6" t="str">
        <f>CONCATENATE('08.kolo vysledky podla KAT'!$D76," ",'08.kolo vysledky podla KAT'!$E76)</f>
        <v>Zuzana Husárová</v>
      </c>
      <c r="G76" s="6" t="str">
        <f>VLOOKUP(A76,'08.kolo prezentácia'!$A$2:$G$130,4,FALSE)</f>
        <v>Trenčín</v>
      </c>
      <c r="H76" s="30">
        <f>VLOOKUP(A76,'08.kolo prezentácia'!$A$2:$G$130,5,FALSE)</f>
        <v>1975</v>
      </c>
      <c r="I76" s="31" t="str">
        <f>VLOOKUP(A76,'08.kolo prezentácia'!$A$2:$G$130,7,FALSE)</f>
        <v>Ženy B</v>
      </c>
      <c r="J76" s="32" t="str">
        <f>VLOOKUP('08.kolo vysledky podla KAT'!$A76,'08.kolo stopky'!A:C,3,FALSE)</f>
        <v>01:13:30,40</v>
      </c>
      <c r="K76" s="32">
        <f t="shared" si="4"/>
        <v>0.00548884906411788</v>
      </c>
      <c r="L76" s="32">
        <f t="shared" si="5"/>
        <v>0.02714756944444444</v>
      </c>
      <c r="M76" s="29"/>
      <c r="N76" s="30"/>
      <c r="O76" s="30"/>
      <c r="P76" s="30"/>
      <c r="Q76" s="30"/>
      <c r="R76" s="30"/>
      <c r="S76" s="30"/>
      <c r="T76" s="30"/>
      <c r="U76" s="30"/>
      <c r="V76" s="30"/>
      <c r="W76" s="33">
        <f t="shared" si="3"/>
        <v>0</v>
      </c>
      <c r="Y76"/>
    </row>
    <row r="77" spans="1:25" ht="15" hidden="1">
      <c r="A77" s="21">
        <v>225</v>
      </c>
      <c r="B77" s="44">
        <v>74</v>
      </c>
      <c r="C77" s="44">
        <v>12</v>
      </c>
      <c r="D77" s="6" t="str">
        <f>VLOOKUP(A77,'08.kolo prezentácia'!$A$2:$G$129,2,FALSE)</f>
        <v>Jana</v>
      </c>
      <c r="E77" s="6" t="str">
        <f>VLOOKUP(A77,'08.kolo prezentácia'!$A$2:$G$129,3,FALSE)</f>
        <v>Masariková</v>
      </c>
      <c r="F77" s="5" t="str">
        <f>CONCATENATE('08.kolo vysledky podla KAT'!$D77," ",'08.kolo vysledky podla KAT'!$E77)</f>
        <v>Jana Masariková</v>
      </c>
      <c r="G77" s="5" t="str">
        <f>VLOOKUP(A77,'08.kolo prezentácia'!$A$2:$G$130,4,FALSE)</f>
        <v>Štvorlístok Trenčín</v>
      </c>
      <c r="H77" s="3">
        <f>VLOOKUP(A77,'08.kolo prezentácia'!$A$2:$G$130,5,FALSE)</f>
        <v>1968</v>
      </c>
      <c r="I77" s="64" t="str">
        <f>VLOOKUP(A77,'08.kolo prezentácia'!$A$2:$G$130,7,FALSE)</f>
        <v>Ženy B</v>
      </c>
      <c r="J77" s="65" t="str">
        <f>VLOOKUP('08.kolo vysledky podla KAT'!$A77,'08.kolo stopky'!A:C,3,FALSE)</f>
        <v>01:16:11,30</v>
      </c>
      <c r="K77" s="65">
        <f t="shared" si="4"/>
        <v>0.005689092990840303</v>
      </c>
      <c r="L77" s="65">
        <f t="shared" si="5"/>
        <v>0.029009837962962966</v>
      </c>
      <c r="M77" s="29"/>
      <c r="N77" s="30"/>
      <c r="O77" s="30"/>
      <c r="P77" s="30"/>
      <c r="Q77" s="30"/>
      <c r="R77" s="30"/>
      <c r="S77" s="30"/>
      <c r="T77" s="30"/>
      <c r="U77" s="30"/>
      <c r="V77" s="30"/>
      <c r="W77" s="33">
        <f t="shared" si="3"/>
        <v>0</v>
      </c>
      <c r="Y77"/>
    </row>
    <row r="78" spans="1:25" ht="15" hidden="1">
      <c r="A78" s="60"/>
      <c r="B78" s="44"/>
      <c r="C78" s="44"/>
      <c r="D78" s="6"/>
      <c r="E78" s="6"/>
      <c r="F78" s="6"/>
      <c r="G78" s="6"/>
      <c r="H78" s="30"/>
      <c r="I78" s="31"/>
      <c r="J78" s="32"/>
      <c r="K78" s="32"/>
      <c r="L78" s="32"/>
      <c r="M78" s="29"/>
      <c r="N78" s="30"/>
      <c r="O78" s="30"/>
      <c r="P78" s="30"/>
      <c r="Q78" s="30"/>
      <c r="R78" s="30"/>
      <c r="S78" s="30"/>
      <c r="T78" s="30"/>
      <c r="U78" s="30"/>
      <c r="V78" s="30"/>
      <c r="W78" s="33">
        <f t="shared" si="3"/>
        <v>0</v>
      </c>
      <c r="Y78"/>
    </row>
    <row r="79" spans="1:25" ht="15" hidden="1">
      <c r="A79" s="60"/>
      <c r="B79" s="44"/>
      <c r="C79" s="44"/>
      <c r="D79" s="6"/>
      <c r="E79" s="6"/>
      <c r="F79" s="6"/>
      <c r="G79" s="6"/>
      <c r="H79" s="30"/>
      <c r="I79" s="31"/>
      <c r="J79" s="32"/>
      <c r="K79" s="32"/>
      <c r="L79" s="32"/>
      <c r="M79" s="29"/>
      <c r="N79" s="30"/>
      <c r="O79" s="30"/>
      <c r="P79" s="30"/>
      <c r="Q79" s="30"/>
      <c r="R79" s="30"/>
      <c r="S79" s="30"/>
      <c r="T79" s="30"/>
      <c r="U79" s="30"/>
      <c r="V79" s="30"/>
      <c r="W79" s="33">
        <f t="shared" si="3"/>
        <v>0</v>
      </c>
      <c r="Y79"/>
    </row>
    <row r="80" spans="1:25" ht="15" hidden="1">
      <c r="A80" s="60"/>
      <c r="B80" s="44"/>
      <c r="C80" s="44"/>
      <c r="D80" s="6"/>
      <c r="E80" s="6"/>
      <c r="F80" s="6"/>
      <c r="G80" s="6"/>
      <c r="H80" s="30"/>
      <c r="I80" s="31"/>
      <c r="J80" s="32"/>
      <c r="K80" s="32"/>
      <c r="L80" s="32"/>
      <c r="M80" s="29"/>
      <c r="N80" s="30"/>
      <c r="O80" s="30"/>
      <c r="P80" s="30"/>
      <c r="Q80" s="30"/>
      <c r="R80" s="30"/>
      <c r="S80" s="30"/>
      <c r="T80" s="30"/>
      <c r="U80" s="30"/>
      <c r="V80" s="30"/>
      <c r="W80" s="33">
        <f t="shared" si="3"/>
        <v>0</v>
      </c>
      <c r="Y80"/>
    </row>
    <row r="81" spans="1:25" ht="15" hidden="1">
      <c r="A81" s="60"/>
      <c r="B81" s="44"/>
      <c r="C81" s="44"/>
      <c r="D81" s="6"/>
      <c r="E81" s="6"/>
      <c r="F81" s="6"/>
      <c r="G81" s="6"/>
      <c r="H81" s="30"/>
      <c r="I81" s="31"/>
      <c r="J81" s="32"/>
      <c r="K81" s="32"/>
      <c r="L81" s="32"/>
      <c r="M81" s="29"/>
      <c r="N81" s="30"/>
      <c r="O81" s="30"/>
      <c r="P81" s="30"/>
      <c r="Q81" s="30"/>
      <c r="R81" s="30"/>
      <c r="S81" s="30"/>
      <c r="T81" s="30"/>
      <c r="U81" s="30"/>
      <c r="V81" s="30"/>
      <c r="W81" s="33">
        <f t="shared" si="3"/>
        <v>0</v>
      </c>
      <c r="Y81"/>
    </row>
    <row r="82" spans="1:25" ht="15" hidden="1">
      <c r="A82" s="60"/>
      <c r="B82" s="44"/>
      <c r="C82" s="44"/>
      <c r="D82" s="6"/>
      <c r="E82" s="6"/>
      <c r="F82" s="6"/>
      <c r="G82" s="6"/>
      <c r="H82" s="30"/>
      <c r="I82" s="31"/>
      <c r="J82" s="32"/>
      <c r="K82" s="32"/>
      <c r="L82" s="32"/>
      <c r="M82" s="29"/>
      <c r="N82" s="30"/>
      <c r="O82" s="30"/>
      <c r="P82" s="30"/>
      <c r="Q82" s="30"/>
      <c r="R82" s="30"/>
      <c r="S82" s="30"/>
      <c r="T82" s="30"/>
      <c r="U82" s="30"/>
      <c r="V82" s="30"/>
      <c r="W82" s="33">
        <f t="shared" si="3"/>
        <v>0</v>
      </c>
      <c r="Y82"/>
    </row>
    <row r="83" spans="1:25" ht="15" hidden="1">
      <c r="A83" s="60"/>
      <c r="B83" s="44"/>
      <c r="C83" s="44"/>
      <c r="D83" s="6"/>
      <c r="E83" s="6"/>
      <c r="F83" s="6"/>
      <c r="G83" s="6"/>
      <c r="H83" s="30"/>
      <c r="I83" s="31"/>
      <c r="J83" s="32"/>
      <c r="K83" s="32"/>
      <c r="L83" s="32"/>
      <c r="M83" s="29"/>
      <c r="N83" s="30"/>
      <c r="O83" s="30"/>
      <c r="P83" s="30"/>
      <c r="Q83" s="30"/>
      <c r="R83" s="30"/>
      <c r="S83" s="30"/>
      <c r="T83" s="30"/>
      <c r="U83" s="30"/>
      <c r="V83" s="30"/>
      <c r="W83" s="33">
        <f t="shared" si="3"/>
        <v>0</v>
      </c>
      <c r="Y83"/>
    </row>
    <row r="84" spans="1:25" ht="15" hidden="1">
      <c r="A84" s="60"/>
      <c r="B84" s="44"/>
      <c r="C84" s="44"/>
      <c r="D84" s="6"/>
      <c r="E84" s="6"/>
      <c r="F84" s="6"/>
      <c r="G84" s="6"/>
      <c r="H84" s="30"/>
      <c r="I84" s="31"/>
      <c r="J84" s="32"/>
      <c r="K84" s="32"/>
      <c r="L84" s="32"/>
      <c r="M84" s="29"/>
      <c r="N84" s="30"/>
      <c r="O84" s="30"/>
      <c r="P84" s="30"/>
      <c r="Q84" s="30"/>
      <c r="R84" s="30"/>
      <c r="S84" s="30"/>
      <c r="T84" s="30"/>
      <c r="U84" s="30"/>
      <c r="V84" s="30"/>
      <c r="W84" s="33">
        <f t="shared" si="3"/>
        <v>0</v>
      </c>
      <c r="Y84"/>
    </row>
    <row r="85" spans="1:25" ht="15" hidden="1">
      <c r="A85" s="60"/>
      <c r="B85" s="44"/>
      <c r="C85" s="44"/>
      <c r="D85" s="6"/>
      <c r="E85" s="6"/>
      <c r="F85" s="6"/>
      <c r="G85" s="6"/>
      <c r="H85" s="30"/>
      <c r="I85" s="31"/>
      <c r="J85" s="32"/>
      <c r="K85" s="32"/>
      <c r="L85" s="32"/>
      <c r="M85" s="29"/>
      <c r="N85" s="30"/>
      <c r="O85" s="30"/>
      <c r="P85" s="30"/>
      <c r="Q85" s="30"/>
      <c r="R85" s="30"/>
      <c r="S85" s="30"/>
      <c r="T85" s="30"/>
      <c r="U85" s="30"/>
      <c r="V85" s="30"/>
      <c r="W85" s="33">
        <f t="shared" si="3"/>
        <v>0</v>
      </c>
      <c r="Y85"/>
    </row>
    <row r="86" spans="1:25" ht="15" hidden="1">
      <c r="A86" s="60"/>
      <c r="B86" s="44"/>
      <c r="C86" s="44"/>
      <c r="D86" s="6"/>
      <c r="E86" s="6"/>
      <c r="F86" s="6"/>
      <c r="G86" s="6"/>
      <c r="H86" s="30"/>
      <c r="I86" s="31"/>
      <c r="J86" s="32"/>
      <c r="K86" s="32"/>
      <c r="L86" s="32"/>
      <c r="M86" s="29"/>
      <c r="N86" s="30"/>
      <c r="O86" s="30"/>
      <c r="P86" s="30"/>
      <c r="Q86" s="30"/>
      <c r="R86" s="30"/>
      <c r="S86" s="30"/>
      <c r="T86" s="30"/>
      <c r="U86" s="30"/>
      <c r="V86" s="30"/>
      <c r="W86" s="33">
        <f t="shared" si="3"/>
        <v>0</v>
      </c>
      <c r="Y86"/>
    </row>
    <row r="87" spans="1:25" ht="15" hidden="1">
      <c r="A87" s="60"/>
      <c r="B87" s="44"/>
      <c r="C87" s="44"/>
      <c r="D87" s="6"/>
      <c r="E87" s="6"/>
      <c r="F87" s="6"/>
      <c r="G87" s="6"/>
      <c r="H87" s="30"/>
      <c r="I87" s="31"/>
      <c r="J87" s="32"/>
      <c r="K87" s="32"/>
      <c r="L87" s="32"/>
      <c r="M87" s="29"/>
      <c r="N87" s="30"/>
      <c r="O87" s="30"/>
      <c r="P87" s="30"/>
      <c r="Q87" s="30"/>
      <c r="R87" s="30"/>
      <c r="S87" s="30"/>
      <c r="T87" s="30"/>
      <c r="U87" s="30"/>
      <c r="V87" s="30"/>
      <c r="W87" s="33">
        <f t="shared" si="3"/>
        <v>0</v>
      </c>
      <c r="Y87"/>
    </row>
    <row r="88" spans="1:25" ht="15" hidden="1">
      <c r="A88" s="60"/>
      <c r="B88" s="44"/>
      <c r="C88" s="44"/>
      <c r="D88" s="6"/>
      <c r="E88" s="6"/>
      <c r="F88" s="6"/>
      <c r="G88" s="6"/>
      <c r="H88" s="30"/>
      <c r="I88" s="31"/>
      <c r="J88" s="32"/>
      <c r="K88" s="32"/>
      <c r="L88" s="32"/>
      <c r="M88" s="29"/>
      <c r="N88" s="30"/>
      <c r="O88" s="30"/>
      <c r="P88" s="30"/>
      <c r="Q88" s="30"/>
      <c r="R88" s="30"/>
      <c r="S88" s="30"/>
      <c r="T88" s="30"/>
      <c r="U88" s="30"/>
      <c r="V88" s="30"/>
      <c r="W88" s="33">
        <f t="shared" si="3"/>
        <v>0</v>
      </c>
      <c r="Y88"/>
    </row>
    <row r="89" spans="1:25" ht="15" hidden="1">
      <c r="A89" s="60"/>
      <c r="B89" s="44"/>
      <c r="C89" s="44"/>
      <c r="D89" s="6"/>
      <c r="E89" s="6"/>
      <c r="F89" s="6"/>
      <c r="G89" s="6"/>
      <c r="H89" s="30"/>
      <c r="I89" s="31"/>
      <c r="J89" s="32"/>
      <c r="K89" s="32"/>
      <c r="L89" s="32"/>
      <c r="M89" s="29"/>
      <c r="N89" s="30"/>
      <c r="O89" s="30"/>
      <c r="P89" s="30"/>
      <c r="Q89" s="30"/>
      <c r="R89" s="30"/>
      <c r="S89" s="30"/>
      <c r="T89" s="30"/>
      <c r="U89" s="30"/>
      <c r="V89" s="30"/>
      <c r="W89" s="33">
        <f t="shared" si="3"/>
        <v>0</v>
      </c>
      <c r="Y89"/>
    </row>
    <row r="90" spans="1:25" ht="15" hidden="1">
      <c r="A90" s="60"/>
      <c r="B90" s="44"/>
      <c r="C90" s="44"/>
      <c r="D90" s="6"/>
      <c r="E90" s="6"/>
      <c r="F90" s="6"/>
      <c r="G90" s="6"/>
      <c r="H90" s="30"/>
      <c r="I90" s="31"/>
      <c r="J90" s="32"/>
      <c r="K90" s="32"/>
      <c r="L90" s="32"/>
      <c r="M90" s="29"/>
      <c r="N90" s="30"/>
      <c r="O90" s="30"/>
      <c r="P90" s="30"/>
      <c r="Q90" s="30"/>
      <c r="R90" s="30"/>
      <c r="S90" s="30"/>
      <c r="T90" s="30"/>
      <c r="U90" s="30"/>
      <c r="V90" s="30"/>
      <c r="W90" s="33">
        <f t="shared" si="3"/>
        <v>0</v>
      </c>
      <c r="Y90"/>
    </row>
    <row r="91" spans="1:25" ht="15" hidden="1">
      <c r="A91" s="60"/>
      <c r="B91" s="44"/>
      <c r="C91" s="44"/>
      <c r="D91" s="6"/>
      <c r="E91" s="6"/>
      <c r="F91" s="6"/>
      <c r="G91" s="6"/>
      <c r="H91" s="30"/>
      <c r="I91" s="31"/>
      <c r="J91" s="32"/>
      <c r="K91" s="32"/>
      <c r="L91" s="32"/>
      <c r="M91" s="32">
        <f aca="true" t="shared" si="6" ref="M91:W91">K91-$Y$3</f>
        <v>-0.02389872685185185</v>
      </c>
      <c r="N91" s="32">
        <f t="shared" si="6"/>
        <v>-0.02389872685185185</v>
      </c>
      <c r="O91" s="32">
        <f t="shared" si="6"/>
        <v>-0.0477974537037037</v>
      </c>
      <c r="P91" s="32">
        <f t="shared" si="6"/>
        <v>-0.0477974537037037</v>
      </c>
      <c r="Q91" s="32">
        <f t="shared" si="6"/>
        <v>-0.07169618055555556</v>
      </c>
      <c r="R91" s="32">
        <f t="shared" si="6"/>
        <v>-0.07169618055555556</v>
      </c>
      <c r="S91" s="32">
        <f t="shared" si="6"/>
        <v>-0.0955949074074074</v>
      </c>
      <c r="T91" s="32">
        <f t="shared" si="6"/>
        <v>-0.0955949074074074</v>
      </c>
      <c r="U91" s="32">
        <f t="shared" si="6"/>
        <v>-0.11949363425925925</v>
      </c>
      <c r="V91" s="32">
        <f t="shared" si="6"/>
        <v>-0.11949363425925925</v>
      </c>
      <c r="W91" s="32">
        <f t="shared" si="6"/>
        <v>-0.14339236111111112</v>
      </c>
      <c r="Y91"/>
    </row>
    <row r="92" spans="1:25" ht="15" hidden="1">
      <c r="A92" s="60"/>
      <c r="B92" s="44"/>
      <c r="C92" s="44"/>
      <c r="D92" s="6"/>
      <c r="E92" s="6"/>
      <c r="F92" s="6"/>
      <c r="G92" s="6"/>
      <c r="H92" s="30"/>
      <c r="I92" s="31"/>
      <c r="J92" s="32"/>
      <c r="K92" s="32"/>
      <c r="L92" s="32"/>
      <c r="M92" s="29"/>
      <c r="N92" s="30"/>
      <c r="O92" s="30"/>
      <c r="P92" s="30"/>
      <c r="Q92" s="30"/>
      <c r="R92" s="30"/>
      <c r="S92" s="30"/>
      <c r="T92" s="30"/>
      <c r="U92" s="30"/>
      <c r="V92" s="30"/>
      <c r="W92" s="33">
        <f t="shared" si="3"/>
        <v>0</v>
      </c>
      <c r="X92" s="57"/>
      <c r="Y92"/>
    </row>
    <row r="93" spans="1:25" ht="15" hidden="1">
      <c r="A93" s="60"/>
      <c r="B93" s="44"/>
      <c r="C93" s="44"/>
      <c r="D93" s="6"/>
      <c r="E93" s="6"/>
      <c r="F93" s="6"/>
      <c r="G93" s="6"/>
      <c r="H93" s="30"/>
      <c r="I93" s="31"/>
      <c r="J93" s="58"/>
      <c r="K93" s="58"/>
      <c r="L93" s="58"/>
      <c r="M93" s="29"/>
      <c r="N93" s="30"/>
      <c r="O93" s="30"/>
      <c r="P93" s="30"/>
      <c r="Q93" s="30"/>
      <c r="R93" s="30"/>
      <c r="S93" s="30"/>
      <c r="T93" s="30"/>
      <c r="U93" s="30"/>
      <c r="V93" s="30"/>
      <c r="W93" s="33">
        <f t="shared" si="3"/>
        <v>0</v>
      </c>
      <c r="Y93"/>
    </row>
    <row r="94" spans="1:25" ht="15" hidden="1">
      <c r="A94" s="60"/>
      <c r="B94" s="44"/>
      <c r="C94" s="44"/>
      <c r="D94" s="6"/>
      <c r="E94" s="6"/>
      <c r="F94" s="6"/>
      <c r="G94" s="6"/>
      <c r="H94" s="30"/>
      <c r="I94" s="31"/>
      <c r="J94" s="58"/>
      <c r="K94" s="58"/>
      <c r="L94" s="58"/>
      <c r="M94" s="29"/>
      <c r="N94" s="30"/>
      <c r="O94" s="30"/>
      <c r="P94" s="30"/>
      <c r="Q94" s="30"/>
      <c r="R94" s="30"/>
      <c r="S94" s="30"/>
      <c r="T94" s="30"/>
      <c r="U94" s="30"/>
      <c r="V94" s="30"/>
      <c r="W94" s="33">
        <f t="shared" si="3"/>
        <v>0</v>
      </c>
      <c r="Y94"/>
    </row>
    <row r="95" spans="1:25" ht="15" hidden="1">
      <c r="A95" s="60"/>
      <c r="B95" s="44"/>
      <c r="C95" s="44"/>
      <c r="D95" s="6"/>
      <c r="E95" s="6"/>
      <c r="F95" s="6"/>
      <c r="G95" s="6"/>
      <c r="H95" s="30"/>
      <c r="I95" s="31"/>
      <c r="J95" s="52"/>
      <c r="K95" s="47"/>
      <c r="L95" s="47"/>
      <c r="M95" s="29"/>
      <c r="N95" s="30"/>
      <c r="O95" s="30"/>
      <c r="P95" s="30"/>
      <c r="Q95" s="30"/>
      <c r="R95" s="30"/>
      <c r="S95" s="30"/>
      <c r="T95" s="30"/>
      <c r="U95" s="30"/>
      <c r="V95" s="30"/>
      <c r="W95" s="33">
        <f t="shared" si="3"/>
        <v>0</v>
      </c>
      <c r="Y95"/>
    </row>
    <row r="96" spans="1:25" ht="15" hidden="1">
      <c r="A96" s="60"/>
      <c r="B96" s="44"/>
      <c r="C96" s="44"/>
      <c r="D96" s="6"/>
      <c r="E96" s="6"/>
      <c r="F96" s="6"/>
      <c r="G96" s="6"/>
      <c r="H96" s="30"/>
      <c r="I96" s="31"/>
      <c r="J96" s="32"/>
      <c r="K96" s="32"/>
      <c r="L96" s="47"/>
      <c r="M96" s="29"/>
      <c r="N96" s="30"/>
      <c r="O96" s="30"/>
      <c r="P96" s="30"/>
      <c r="Q96" s="30"/>
      <c r="R96" s="30"/>
      <c r="S96" s="30"/>
      <c r="T96" s="30"/>
      <c r="U96" s="30"/>
      <c r="V96" s="30"/>
      <c r="W96" s="33">
        <f t="shared" si="3"/>
        <v>0</v>
      </c>
      <c r="Y96"/>
    </row>
    <row r="97" spans="1:25" ht="15" hidden="1">
      <c r="A97" s="61"/>
      <c r="B97" s="44"/>
      <c r="C97" s="44"/>
      <c r="D97" s="6"/>
      <c r="E97" s="6"/>
      <c r="F97" s="6"/>
      <c r="G97" s="6"/>
      <c r="H97" s="30"/>
      <c r="I97" s="31"/>
      <c r="J97" s="32"/>
      <c r="K97" s="32"/>
      <c r="L97" s="32">
        <f aca="true" t="shared" si="7" ref="L97:L147">J97-$Y$3</f>
        <v>-0.02389872685185185</v>
      </c>
      <c r="M97" s="29"/>
      <c r="N97" s="30"/>
      <c r="O97" s="30"/>
      <c r="P97" s="30"/>
      <c r="Q97" s="30"/>
      <c r="R97" s="30"/>
      <c r="S97" s="30"/>
      <c r="T97" s="30"/>
      <c r="U97" s="30"/>
      <c r="V97" s="30"/>
      <c r="W97" s="33">
        <f t="shared" si="3"/>
        <v>0</v>
      </c>
      <c r="Y97"/>
    </row>
    <row r="98" spans="1:25" ht="15" hidden="1">
      <c r="A98" s="61"/>
      <c r="B98" s="44"/>
      <c r="C98" s="44"/>
      <c r="D98" s="6"/>
      <c r="E98" s="6"/>
      <c r="F98" s="6"/>
      <c r="G98" s="6"/>
      <c r="H98" s="30"/>
      <c r="I98" s="31"/>
      <c r="J98" s="32"/>
      <c r="K98" s="32"/>
      <c r="L98" s="32">
        <f t="shared" si="7"/>
        <v>-0.02389872685185185</v>
      </c>
      <c r="M98" s="29"/>
      <c r="N98" s="30"/>
      <c r="O98" s="30"/>
      <c r="P98" s="30"/>
      <c r="Q98" s="30"/>
      <c r="R98" s="30"/>
      <c r="S98" s="30"/>
      <c r="T98" s="30"/>
      <c r="U98" s="30"/>
      <c r="V98" s="30"/>
      <c r="W98" s="33">
        <f t="shared" si="3"/>
        <v>0</v>
      </c>
      <c r="Y98"/>
    </row>
    <row r="99" spans="1:25" ht="15" hidden="1">
      <c r="A99" s="61"/>
      <c r="B99" s="44"/>
      <c r="C99" s="44"/>
      <c r="D99" s="6"/>
      <c r="E99" s="6"/>
      <c r="F99" s="6"/>
      <c r="G99" s="6"/>
      <c r="H99" s="30"/>
      <c r="I99" s="31"/>
      <c r="J99" s="32"/>
      <c r="K99" s="32"/>
      <c r="L99" s="32">
        <f t="shared" si="7"/>
        <v>-0.02389872685185185</v>
      </c>
      <c r="M99" s="29"/>
      <c r="N99" s="30"/>
      <c r="O99" s="30"/>
      <c r="P99" s="30"/>
      <c r="Q99" s="30"/>
      <c r="R99" s="30"/>
      <c r="S99" s="30"/>
      <c r="T99" s="30"/>
      <c r="U99" s="30"/>
      <c r="V99" s="30"/>
      <c r="W99" s="33">
        <f t="shared" si="3"/>
        <v>0</v>
      </c>
      <c r="Y99"/>
    </row>
    <row r="100" spans="1:25" ht="15" hidden="1">
      <c r="A100" s="61"/>
      <c r="B100" s="44"/>
      <c r="C100" s="44"/>
      <c r="D100" s="6"/>
      <c r="E100" s="6"/>
      <c r="F100" s="6"/>
      <c r="G100" s="6"/>
      <c r="H100" s="30"/>
      <c r="I100" s="31"/>
      <c r="J100" s="32"/>
      <c r="K100" s="32"/>
      <c r="L100" s="32">
        <f t="shared" si="7"/>
        <v>-0.02389872685185185</v>
      </c>
      <c r="M100" s="29"/>
      <c r="N100" s="30"/>
      <c r="O100" s="30"/>
      <c r="P100" s="30"/>
      <c r="Q100" s="30"/>
      <c r="R100" s="30"/>
      <c r="S100" s="30"/>
      <c r="T100" s="30"/>
      <c r="U100" s="30"/>
      <c r="V100" s="30"/>
      <c r="W100" s="33">
        <f t="shared" si="3"/>
        <v>0</v>
      </c>
      <c r="Y100"/>
    </row>
    <row r="101" spans="1:25" ht="15" hidden="1">
      <c r="A101" s="61"/>
      <c r="B101" s="44"/>
      <c r="C101" s="44"/>
      <c r="D101" s="6"/>
      <c r="E101" s="6"/>
      <c r="F101" s="6"/>
      <c r="G101" s="6"/>
      <c r="H101" s="30"/>
      <c r="I101" s="31"/>
      <c r="J101" s="32"/>
      <c r="K101" s="32"/>
      <c r="L101" s="32">
        <f t="shared" si="7"/>
        <v>-0.02389872685185185</v>
      </c>
      <c r="M101" s="29"/>
      <c r="N101" s="30"/>
      <c r="O101" s="30"/>
      <c r="P101" s="30"/>
      <c r="Q101" s="30"/>
      <c r="R101" s="30"/>
      <c r="S101" s="30"/>
      <c r="T101" s="30"/>
      <c r="U101" s="30"/>
      <c r="V101" s="30"/>
      <c r="W101" s="33">
        <f t="shared" si="3"/>
        <v>0</v>
      </c>
      <c r="Y101"/>
    </row>
    <row r="102" spans="1:25" ht="15" hidden="1">
      <c r="A102" s="61"/>
      <c r="B102" s="44"/>
      <c r="C102" s="44"/>
      <c r="D102" s="6"/>
      <c r="E102" s="6"/>
      <c r="F102" s="6"/>
      <c r="G102" s="6"/>
      <c r="H102" s="30"/>
      <c r="I102" s="31"/>
      <c r="J102" s="32"/>
      <c r="K102" s="32"/>
      <c r="L102" s="32">
        <f t="shared" si="7"/>
        <v>-0.02389872685185185</v>
      </c>
      <c r="M102" s="29"/>
      <c r="N102" s="30"/>
      <c r="O102" s="30"/>
      <c r="P102" s="30"/>
      <c r="Q102" s="30"/>
      <c r="R102" s="30"/>
      <c r="S102" s="30"/>
      <c r="T102" s="30"/>
      <c r="U102" s="30"/>
      <c r="V102" s="30"/>
      <c r="W102" s="33">
        <f t="shared" si="3"/>
        <v>0</v>
      </c>
      <c r="Y102"/>
    </row>
    <row r="103" spans="1:25" ht="15" hidden="1">
      <c r="A103" s="61"/>
      <c r="B103" s="44"/>
      <c r="C103" s="44"/>
      <c r="D103" s="6"/>
      <c r="E103" s="6"/>
      <c r="F103" s="6"/>
      <c r="G103" s="6"/>
      <c r="H103" s="30"/>
      <c r="I103" s="31"/>
      <c r="J103" s="32"/>
      <c r="K103" s="32"/>
      <c r="L103" s="32">
        <f t="shared" si="7"/>
        <v>-0.02389872685185185</v>
      </c>
      <c r="M103" s="29"/>
      <c r="N103" s="30"/>
      <c r="O103" s="30"/>
      <c r="P103" s="30"/>
      <c r="Q103" s="30"/>
      <c r="R103" s="30"/>
      <c r="S103" s="30"/>
      <c r="T103" s="30"/>
      <c r="U103" s="30"/>
      <c r="V103" s="30"/>
      <c r="W103" s="33">
        <f t="shared" si="3"/>
        <v>0</v>
      </c>
      <c r="Y103"/>
    </row>
    <row r="104" spans="1:25" ht="15" hidden="1">
      <c r="A104" s="61"/>
      <c r="B104" s="44"/>
      <c r="C104" s="44"/>
      <c r="D104" s="6"/>
      <c r="E104" s="6"/>
      <c r="F104" s="6"/>
      <c r="G104" s="6"/>
      <c r="H104" s="30"/>
      <c r="I104" s="31"/>
      <c r="J104" s="32"/>
      <c r="K104" s="32"/>
      <c r="L104" s="32">
        <f t="shared" si="7"/>
        <v>-0.02389872685185185</v>
      </c>
      <c r="M104" s="29"/>
      <c r="N104" s="30"/>
      <c r="O104" s="30"/>
      <c r="P104" s="30"/>
      <c r="Q104" s="30"/>
      <c r="R104" s="30"/>
      <c r="S104" s="30"/>
      <c r="T104" s="30"/>
      <c r="U104" s="30"/>
      <c r="V104" s="30"/>
      <c r="W104" s="33">
        <f t="shared" si="3"/>
        <v>0</v>
      </c>
      <c r="Y104"/>
    </row>
    <row r="105" spans="1:25" ht="15" hidden="1">
      <c r="A105" s="61"/>
      <c r="B105" s="44"/>
      <c r="C105" s="44"/>
      <c r="D105" s="6"/>
      <c r="E105" s="6"/>
      <c r="F105" s="6"/>
      <c r="G105" s="6"/>
      <c r="H105" s="30"/>
      <c r="I105" s="31"/>
      <c r="J105" s="32"/>
      <c r="K105" s="32"/>
      <c r="L105" s="32">
        <f t="shared" si="7"/>
        <v>-0.02389872685185185</v>
      </c>
      <c r="M105" s="29"/>
      <c r="N105" s="30"/>
      <c r="O105" s="30"/>
      <c r="P105" s="30"/>
      <c r="Q105" s="30"/>
      <c r="R105" s="30"/>
      <c r="S105" s="30"/>
      <c r="T105" s="30"/>
      <c r="U105" s="30"/>
      <c r="V105" s="30"/>
      <c r="W105" s="33">
        <f t="shared" si="3"/>
        <v>0</v>
      </c>
      <c r="Y105"/>
    </row>
    <row r="106" spans="1:25" ht="15" hidden="1">
      <c r="A106" s="61"/>
      <c r="B106" s="44"/>
      <c r="C106" s="44"/>
      <c r="D106" s="6"/>
      <c r="E106" s="6"/>
      <c r="F106" s="6"/>
      <c r="G106" s="6"/>
      <c r="H106" s="30"/>
      <c r="I106" s="31"/>
      <c r="J106" s="32"/>
      <c r="K106" s="32"/>
      <c r="L106" s="32">
        <f t="shared" si="7"/>
        <v>-0.02389872685185185</v>
      </c>
      <c r="M106" s="29"/>
      <c r="N106" s="30"/>
      <c r="O106" s="30"/>
      <c r="P106" s="30"/>
      <c r="Q106" s="30"/>
      <c r="R106" s="30"/>
      <c r="S106" s="30"/>
      <c r="T106" s="30"/>
      <c r="U106" s="30"/>
      <c r="V106" s="30"/>
      <c r="W106" s="33">
        <f t="shared" si="3"/>
        <v>0</v>
      </c>
      <c r="Y106"/>
    </row>
    <row r="107" spans="1:25" ht="15" hidden="1">
      <c r="A107" s="61"/>
      <c r="B107" s="44"/>
      <c r="C107" s="44"/>
      <c r="D107" s="6"/>
      <c r="E107" s="6"/>
      <c r="F107" s="6"/>
      <c r="G107" s="6"/>
      <c r="H107" s="30"/>
      <c r="I107" s="31"/>
      <c r="J107" s="32"/>
      <c r="K107" s="32"/>
      <c r="L107" s="32">
        <f t="shared" si="7"/>
        <v>-0.02389872685185185</v>
      </c>
      <c r="M107" s="29"/>
      <c r="N107" s="30"/>
      <c r="O107" s="30"/>
      <c r="P107" s="30"/>
      <c r="Q107" s="30"/>
      <c r="R107" s="30"/>
      <c r="S107" s="30"/>
      <c r="T107" s="30"/>
      <c r="U107" s="30"/>
      <c r="V107" s="30"/>
      <c r="W107" s="33">
        <f t="shared" si="3"/>
        <v>0</v>
      </c>
      <c r="Y107"/>
    </row>
    <row r="108" spans="1:25" ht="15" hidden="1">
      <c r="A108" s="61"/>
      <c r="B108" s="44"/>
      <c r="C108" s="44"/>
      <c r="D108" s="6"/>
      <c r="E108" s="6"/>
      <c r="F108" s="6"/>
      <c r="G108" s="6"/>
      <c r="H108" s="30"/>
      <c r="I108" s="31"/>
      <c r="J108" s="32"/>
      <c r="K108" s="32"/>
      <c r="L108" s="32">
        <f t="shared" si="7"/>
        <v>-0.02389872685185185</v>
      </c>
      <c r="M108" s="29"/>
      <c r="N108" s="30"/>
      <c r="O108" s="30"/>
      <c r="P108" s="30"/>
      <c r="Q108" s="30"/>
      <c r="R108" s="30"/>
      <c r="S108" s="30"/>
      <c r="T108" s="30"/>
      <c r="U108" s="30"/>
      <c r="V108" s="30"/>
      <c r="W108" s="33">
        <f t="shared" si="3"/>
        <v>0</v>
      </c>
      <c r="Y108"/>
    </row>
    <row r="109" spans="1:25" ht="15" hidden="1">
      <c r="A109" s="61"/>
      <c r="B109" s="44"/>
      <c r="C109" s="44"/>
      <c r="D109" s="6"/>
      <c r="E109" s="6"/>
      <c r="F109" s="6"/>
      <c r="G109" s="6"/>
      <c r="H109" s="30"/>
      <c r="I109" s="31"/>
      <c r="J109" s="32"/>
      <c r="K109" s="32"/>
      <c r="L109" s="32">
        <f t="shared" si="7"/>
        <v>-0.02389872685185185</v>
      </c>
      <c r="M109" s="29"/>
      <c r="N109" s="30"/>
      <c r="O109" s="30"/>
      <c r="P109" s="30"/>
      <c r="Q109" s="30"/>
      <c r="R109" s="30"/>
      <c r="S109" s="30"/>
      <c r="T109" s="30"/>
      <c r="U109" s="30"/>
      <c r="V109" s="30"/>
      <c r="W109" s="33">
        <f t="shared" si="3"/>
        <v>0</v>
      </c>
      <c r="Y109"/>
    </row>
    <row r="110" spans="1:25" ht="15" hidden="1">
      <c r="A110" s="61"/>
      <c r="B110" s="44"/>
      <c r="C110" s="44"/>
      <c r="D110" s="6"/>
      <c r="E110" s="6"/>
      <c r="F110" s="6"/>
      <c r="G110" s="6"/>
      <c r="H110" s="30"/>
      <c r="I110" s="31"/>
      <c r="J110" s="32"/>
      <c r="K110" s="32"/>
      <c r="L110" s="32">
        <f t="shared" si="7"/>
        <v>-0.02389872685185185</v>
      </c>
      <c r="M110" s="29"/>
      <c r="N110" s="30"/>
      <c r="O110" s="30"/>
      <c r="P110" s="30"/>
      <c r="Q110" s="30"/>
      <c r="R110" s="30"/>
      <c r="S110" s="30"/>
      <c r="T110" s="30"/>
      <c r="U110" s="30"/>
      <c r="V110" s="30"/>
      <c r="W110" s="33">
        <f t="shared" si="3"/>
        <v>0</v>
      </c>
      <c r="Y110"/>
    </row>
    <row r="111" spans="1:25" ht="15" hidden="1">
      <c r="A111" s="61"/>
      <c r="B111" s="44"/>
      <c r="C111" s="44"/>
      <c r="D111" s="6"/>
      <c r="E111" s="6"/>
      <c r="F111" s="6"/>
      <c r="G111" s="6"/>
      <c r="H111" s="30"/>
      <c r="I111" s="31"/>
      <c r="J111" s="32"/>
      <c r="K111" s="32"/>
      <c r="L111" s="32">
        <f t="shared" si="7"/>
        <v>-0.02389872685185185</v>
      </c>
      <c r="M111" s="29"/>
      <c r="N111" s="30"/>
      <c r="O111" s="30"/>
      <c r="P111" s="30"/>
      <c r="Q111" s="30"/>
      <c r="R111" s="30"/>
      <c r="S111" s="30"/>
      <c r="T111" s="30"/>
      <c r="U111" s="30"/>
      <c r="V111" s="30"/>
      <c r="W111" s="33">
        <f t="shared" si="3"/>
        <v>0</v>
      </c>
      <c r="Y111"/>
    </row>
    <row r="112" spans="1:25" ht="15" hidden="1">
      <c r="A112" s="61"/>
      <c r="B112" s="44"/>
      <c r="C112" s="44"/>
      <c r="D112" s="6"/>
      <c r="E112" s="6"/>
      <c r="F112" s="6"/>
      <c r="G112" s="6"/>
      <c r="H112" s="30"/>
      <c r="I112" s="31"/>
      <c r="J112" s="32"/>
      <c r="K112" s="32"/>
      <c r="L112" s="32">
        <f t="shared" si="7"/>
        <v>-0.02389872685185185</v>
      </c>
      <c r="M112" s="29"/>
      <c r="N112" s="30"/>
      <c r="O112" s="30"/>
      <c r="P112" s="30"/>
      <c r="Q112" s="30"/>
      <c r="R112" s="30"/>
      <c r="S112" s="30"/>
      <c r="T112" s="30"/>
      <c r="U112" s="30"/>
      <c r="V112" s="30"/>
      <c r="W112" s="33">
        <f t="shared" si="3"/>
        <v>0</v>
      </c>
      <c r="Y112"/>
    </row>
    <row r="113" spans="1:25" ht="15" hidden="1">
      <c r="A113" s="61"/>
      <c r="B113" s="44"/>
      <c r="C113" s="44"/>
      <c r="D113" s="6"/>
      <c r="E113" s="6"/>
      <c r="F113" s="6"/>
      <c r="G113" s="6"/>
      <c r="H113" s="30"/>
      <c r="I113" s="31"/>
      <c r="J113" s="32"/>
      <c r="K113" s="32"/>
      <c r="L113" s="32">
        <f t="shared" si="7"/>
        <v>-0.02389872685185185</v>
      </c>
      <c r="M113" s="29"/>
      <c r="N113" s="30"/>
      <c r="O113" s="30"/>
      <c r="P113" s="30"/>
      <c r="Q113" s="30"/>
      <c r="R113" s="30"/>
      <c r="S113" s="30"/>
      <c r="T113" s="30"/>
      <c r="U113" s="30"/>
      <c r="V113" s="30"/>
      <c r="W113" s="33">
        <f t="shared" si="3"/>
        <v>0</v>
      </c>
      <c r="Y113"/>
    </row>
    <row r="114" spans="1:25" ht="15" hidden="1">
      <c r="A114" s="61"/>
      <c r="B114" s="44"/>
      <c r="C114" s="44"/>
      <c r="D114" s="6"/>
      <c r="E114" s="6"/>
      <c r="F114" s="6"/>
      <c r="G114" s="6"/>
      <c r="H114" s="30"/>
      <c r="I114" s="31"/>
      <c r="J114" s="32"/>
      <c r="K114" s="32"/>
      <c r="L114" s="32">
        <f t="shared" si="7"/>
        <v>-0.02389872685185185</v>
      </c>
      <c r="M114" s="29"/>
      <c r="N114" s="30"/>
      <c r="O114" s="30"/>
      <c r="P114" s="30"/>
      <c r="Q114" s="30"/>
      <c r="R114" s="30"/>
      <c r="S114" s="30"/>
      <c r="T114" s="30"/>
      <c r="U114" s="30"/>
      <c r="V114" s="30"/>
      <c r="W114" s="33">
        <f t="shared" si="3"/>
        <v>0</v>
      </c>
      <c r="Y114"/>
    </row>
    <row r="115" spans="1:25" ht="15" hidden="1">
      <c r="A115" s="61"/>
      <c r="B115" s="44"/>
      <c r="C115" s="44"/>
      <c r="D115" s="6"/>
      <c r="E115" s="6"/>
      <c r="F115" s="6"/>
      <c r="G115" s="6"/>
      <c r="H115" s="30"/>
      <c r="I115" s="31"/>
      <c r="J115" s="32"/>
      <c r="K115" s="32"/>
      <c r="L115" s="32">
        <f t="shared" si="7"/>
        <v>-0.02389872685185185</v>
      </c>
      <c r="M115" s="29"/>
      <c r="N115" s="30"/>
      <c r="O115" s="30"/>
      <c r="P115" s="30"/>
      <c r="Q115" s="30"/>
      <c r="R115" s="30"/>
      <c r="S115" s="30"/>
      <c r="T115" s="30"/>
      <c r="U115" s="30"/>
      <c r="V115" s="30"/>
      <c r="W115" s="33">
        <f t="shared" si="3"/>
        <v>0</v>
      </c>
      <c r="Y115"/>
    </row>
    <row r="116" spans="1:25" ht="15" hidden="1">
      <c r="A116" s="61"/>
      <c r="B116" s="44"/>
      <c r="C116" s="44"/>
      <c r="D116" s="6"/>
      <c r="E116" s="6"/>
      <c r="F116" s="6"/>
      <c r="G116" s="6"/>
      <c r="H116" s="30"/>
      <c r="I116" s="31"/>
      <c r="J116" s="32"/>
      <c r="K116" s="32"/>
      <c r="L116" s="32">
        <f t="shared" si="7"/>
        <v>-0.02389872685185185</v>
      </c>
      <c r="M116" s="29"/>
      <c r="N116" s="30"/>
      <c r="O116" s="30"/>
      <c r="P116" s="30"/>
      <c r="Q116" s="30"/>
      <c r="R116" s="30"/>
      <c r="S116" s="30"/>
      <c r="T116" s="30"/>
      <c r="U116" s="30"/>
      <c r="V116" s="30"/>
      <c r="W116" s="33">
        <f t="shared" si="3"/>
        <v>0</v>
      </c>
      <c r="Y116"/>
    </row>
    <row r="117" spans="1:25" ht="15" hidden="1">
      <c r="A117" s="61"/>
      <c r="B117" s="44"/>
      <c r="C117" s="44"/>
      <c r="D117" s="6"/>
      <c r="E117" s="6"/>
      <c r="F117" s="6"/>
      <c r="G117" s="6"/>
      <c r="H117" s="30"/>
      <c r="I117" s="31"/>
      <c r="J117" s="32"/>
      <c r="K117" s="32"/>
      <c r="L117" s="32">
        <f t="shared" si="7"/>
        <v>-0.02389872685185185</v>
      </c>
      <c r="M117" s="29"/>
      <c r="N117" s="30"/>
      <c r="O117" s="30"/>
      <c r="P117" s="30"/>
      <c r="Q117" s="30"/>
      <c r="R117" s="30"/>
      <c r="S117" s="30"/>
      <c r="T117" s="30"/>
      <c r="U117" s="30"/>
      <c r="V117" s="30"/>
      <c r="W117" s="33">
        <f t="shared" si="3"/>
        <v>0</v>
      </c>
      <c r="Y117"/>
    </row>
    <row r="118" spans="1:25" ht="15" hidden="1">
      <c r="A118" s="61"/>
      <c r="B118" s="44"/>
      <c r="C118" s="44"/>
      <c r="D118" s="6"/>
      <c r="E118" s="6"/>
      <c r="F118" s="6"/>
      <c r="G118" s="6"/>
      <c r="H118" s="30"/>
      <c r="I118" s="31"/>
      <c r="J118" s="32"/>
      <c r="K118" s="32"/>
      <c r="L118" s="32">
        <f t="shared" si="7"/>
        <v>-0.02389872685185185</v>
      </c>
      <c r="M118" s="29"/>
      <c r="N118" s="30"/>
      <c r="O118" s="30"/>
      <c r="P118" s="30"/>
      <c r="Q118" s="30"/>
      <c r="R118" s="30"/>
      <c r="S118" s="30"/>
      <c r="T118" s="30"/>
      <c r="U118" s="30"/>
      <c r="V118" s="30"/>
      <c r="W118" s="33">
        <f t="shared" si="3"/>
        <v>0</v>
      </c>
      <c r="Y118"/>
    </row>
    <row r="119" spans="1:25" ht="15" hidden="1">
      <c r="A119" s="61"/>
      <c r="B119" s="44"/>
      <c r="C119" s="44"/>
      <c r="D119" s="6"/>
      <c r="E119" s="6"/>
      <c r="F119" s="6"/>
      <c r="G119" s="6"/>
      <c r="H119" s="30"/>
      <c r="I119" s="31"/>
      <c r="J119" s="32"/>
      <c r="K119" s="32"/>
      <c r="L119" s="32">
        <f t="shared" si="7"/>
        <v>-0.02389872685185185</v>
      </c>
      <c r="M119" s="29"/>
      <c r="N119" s="30"/>
      <c r="O119" s="30"/>
      <c r="P119" s="30"/>
      <c r="Q119" s="30"/>
      <c r="R119" s="30"/>
      <c r="S119" s="30"/>
      <c r="T119" s="30"/>
      <c r="U119" s="30"/>
      <c r="V119" s="30"/>
      <c r="W119" s="33">
        <f aca="true" t="shared" si="8" ref="W119:W147">SUM(M119:V119)</f>
        <v>0</v>
      </c>
      <c r="Y119"/>
    </row>
    <row r="120" spans="1:25" ht="15" hidden="1">
      <c r="A120" s="61"/>
      <c r="B120" s="44"/>
      <c r="C120" s="44"/>
      <c r="D120" s="6"/>
      <c r="E120" s="6"/>
      <c r="F120" s="6"/>
      <c r="G120" s="6"/>
      <c r="H120" s="30"/>
      <c r="I120" s="31"/>
      <c r="J120" s="32"/>
      <c r="K120" s="32"/>
      <c r="L120" s="32">
        <f t="shared" si="7"/>
        <v>-0.02389872685185185</v>
      </c>
      <c r="M120" s="29"/>
      <c r="N120" s="30"/>
      <c r="O120" s="30"/>
      <c r="P120" s="30"/>
      <c r="Q120" s="30"/>
      <c r="R120" s="30"/>
      <c r="S120" s="30"/>
      <c r="T120" s="30"/>
      <c r="U120" s="30"/>
      <c r="V120" s="30"/>
      <c r="W120" s="33">
        <f t="shared" si="8"/>
        <v>0</v>
      </c>
      <c r="Y120"/>
    </row>
    <row r="121" spans="1:25" ht="15" hidden="1">
      <c r="A121" s="61"/>
      <c r="B121" s="44"/>
      <c r="C121" s="44"/>
      <c r="D121" s="6"/>
      <c r="E121" s="6"/>
      <c r="F121" s="6"/>
      <c r="G121" s="6"/>
      <c r="H121" s="30"/>
      <c r="I121" s="31"/>
      <c r="J121" s="32"/>
      <c r="K121" s="32"/>
      <c r="L121" s="32">
        <f t="shared" si="7"/>
        <v>-0.02389872685185185</v>
      </c>
      <c r="M121" s="29"/>
      <c r="N121" s="30"/>
      <c r="O121" s="30"/>
      <c r="P121" s="30"/>
      <c r="Q121" s="30"/>
      <c r="R121" s="30"/>
      <c r="S121" s="30"/>
      <c r="T121" s="30"/>
      <c r="U121" s="30"/>
      <c r="V121" s="30"/>
      <c r="W121" s="33">
        <f t="shared" si="8"/>
        <v>0</v>
      </c>
      <c r="Y121"/>
    </row>
    <row r="122" spans="1:25" ht="15" hidden="1">
      <c r="A122" s="61"/>
      <c r="B122" s="44"/>
      <c r="C122" s="44"/>
      <c r="D122" s="6"/>
      <c r="E122" s="6"/>
      <c r="F122" s="6"/>
      <c r="G122" s="6"/>
      <c r="H122" s="30"/>
      <c r="I122" s="31"/>
      <c r="J122" s="32"/>
      <c r="K122" s="32"/>
      <c r="L122" s="32">
        <f t="shared" si="7"/>
        <v>-0.02389872685185185</v>
      </c>
      <c r="M122" s="29"/>
      <c r="N122" s="30"/>
      <c r="O122" s="30"/>
      <c r="P122" s="30"/>
      <c r="Q122" s="30"/>
      <c r="R122" s="30"/>
      <c r="S122" s="30"/>
      <c r="T122" s="30"/>
      <c r="U122" s="30"/>
      <c r="V122" s="30"/>
      <c r="W122" s="33">
        <f t="shared" si="8"/>
        <v>0</v>
      </c>
      <c r="Y122"/>
    </row>
    <row r="123" spans="1:25" ht="15" hidden="1">
      <c r="A123" s="61"/>
      <c r="B123" s="44"/>
      <c r="C123" s="44"/>
      <c r="D123" s="6"/>
      <c r="E123" s="6"/>
      <c r="F123" s="6"/>
      <c r="G123" s="6"/>
      <c r="H123" s="30"/>
      <c r="I123" s="31"/>
      <c r="J123" s="32"/>
      <c r="K123" s="32"/>
      <c r="L123" s="32">
        <f t="shared" si="7"/>
        <v>-0.02389872685185185</v>
      </c>
      <c r="M123" s="29"/>
      <c r="N123" s="30"/>
      <c r="O123" s="30"/>
      <c r="P123" s="30"/>
      <c r="Q123" s="30"/>
      <c r="R123" s="30"/>
      <c r="S123" s="30"/>
      <c r="T123" s="30"/>
      <c r="U123" s="30"/>
      <c r="V123" s="30"/>
      <c r="W123" s="33">
        <f t="shared" si="8"/>
        <v>0</v>
      </c>
      <c r="Y123"/>
    </row>
    <row r="124" spans="1:25" ht="15" hidden="1">
      <c r="A124" s="61"/>
      <c r="B124" s="44"/>
      <c r="C124" s="44"/>
      <c r="D124" s="6"/>
      <c r="E124" s="6"/>
      <c r="F124" s="6"/>
      <c r="G124" s="6"/>
      <c r="H124" s="30"/>
      <c r="I124" s="31"/>
      <c r="J124" s="32"/>
      <c r="K124" s="32"/>
      <c r="L124" s="32">
        <f t="shared" si="7"/>
        <v>-0.02389872685185185</v>
      </c>
      <c r="M124" s="29"/>
      <c r="N124" s="30"/>
      <c r="O124" s="30"/>
      <c r="P124" s="30"/>
      <c r="Q124" s="30"/>
      <c r="R124" s="30"/>
      <c r="S124" s="30"/>
      <c r="T124" s="30"/>
      <c r="U124" s="30"/>
      <c r="V124" s="30"/>
      <c r="W124" s="33">
        <f t="shared" si="8"/>
        <v>0</v>
      </c>
      <c r="Y124"/>
    </row>
    <row r="125" spans="1:25" ht="15" hidden="1">
      <c r="A125" s="61"/>
      <c r="B125" s="44"/>
      <c r="C125" s="44"/>
      <c r="D125" s="6"/>
      <c r="E125" s="6"/>
      <c r="F125" s="6"/>
      <c r="G125" s="6"/>
      <c r="H125" s="30"/>
      <c r="I125" s="31"/>
      <c r="J125" s="32"/>
      <c r="K125" s="32"/>
      <c r="L125" s="32">
        <f t="shared" si="7"/>
        <v>-0.02389872685185185</v>
      </c>
      <c r="M125" s="29"/>
      <c r="N125" s="30"/>
      <c r="O125" s="30"/>
      <c r="P125" s="30"/>
      <c r="Q125" s="30"/>
      <c r="R125" s="30"/>
      <c r="S125" s="30"/>
      <c r="T125" s="30"/>
      <c r="U125" s="30"/>
      <c r="V125" s="30"/>
      <c r="W125" s="33">
        <f t="shared" si="8"/>
        <v>0</v>
      </c>
      <c r="Y125"/>
    </row>
    <row r="126" spans="1:25" ht="15" hidden="1">
      <c r="A126" s="61"/>
      <c r="B126" s="44"/>
      <c r="C126" s="44"/>
      <c r="D126" s="6"/>
      <c r="E126" s="6"/>
      <c r="F126" s="6"/>
      <c r="G126" s="6"/>
      <c r="H126" s="30"/>
      <c r="I126" s="31"/>
      <c r="J126" s="32"/>
      <c r="K126" s="32"/>
      <c r="L126" s="32">
        <f t="shared" si="7"/>
        <v>-0.02389872685185185</v>
      </c>
      <c r="M126" s="29"/>
      <c r="N126" s="30"/>
      <c r="O126" s="30"/>
      <c r="P126" s="30"/>
      <c r="Q126" s="30"/>
      <c r="R126" s="30"/>
      <c r="S126" s="30"/>
      <c r="T126" s="30"/>
      <c r="U126" s="30"/>
      <c r="V126" s="30"/>
      <c r="W126" s="33">
        <f t="shared" si="8"/>
        <v>0</v>
      </c>
      <c r="Y126"/>
    </row>
    <row r="127" spans="1:25" ht="15" hidden="1">
      <c r="A127" s="61"/>
      <c r="B127" s="44"/>
      <c r="C127" s="44"/>
      <c r="D127" s="6"/>
      <c r="E127" s="6"/>
      <c r="F127" s="6"/>
      <c r="G127" s="6"/>
      <c r="H127" s="30"/>
      <c r="I127" s="31"/>
      <c r="J127" s="32"/>
      <c r="K127" s="32"/>
      <c r="L127" s="32">
        <f t="shared" si="7"/>
        <v>-0.02389872685185185</v>
      </c>
      <c r="M127" s="29"/>
      <c r="N127" s="30"/>
      <c r="O127" s="30"/>
      <c r="P127" s="30"/>
      <c r="Q127" s="30"/>
      <c r="R127" s="30"/>
      <c r="S127" s="30"/>
      <c r="T127" s="30"/>
      <c r="U127" s="30"/>
      <c r="V127" s="30"/>
      <c r="W127" s="33">
        <f t="shared" si="8"/>
        <v>0</v>
      </c>
      <c r="Y127"/>
    </row>
    <row r="128" spans="1:25" ht="15" hidden="1">
      <c r="A128" s="61"/>
      <c r="B128" s="44"/>
      <c r="C128" s="44"/>
      <c r="D128" s="6"/>
      <c r="E128" s="6"/>
      <c r="F128" s="6"/>
      <c r="G128" s="6"/>
      <c r="H128" s="30"/>
      <c r="I128" s="31"/>
      <c r="J128" s="32"/>
      <c r="K128" s="32"/>
      <c r="L128" s="32">
        <f t="shared" si="7"/>
        <v>-0.02389872685185185</v>
      </c>
      <c r="M128" s="29"/>
      <c r="N128" s="30"/>
      <c r="O128" s="30"/>
      <c r="P128" s="30"/>
      <c r="Q128" s="30"/>
      <c r="R128" s="30"/>
      <c r="S128" s="30"/>
      <c r="T128" s="30"/>
      <c r="U128" s="30"/>
      <c r="V128" s="30"/>
      <c r="W128" s="33">
        <f t="shared" si="8"/>
        <v>0</v>
      </c>
      <c r="Y128"/>
    </row>
    <row r="129" spans="1:25" ht="15" hidden="1">
      <c r="A129" s="61"/>
      <c r="B129" s="44"/>
      <c r="C129" s="44"/>
      <c r="D129" s="6"/>
      <c r="E129" s="6"/>
      <c r="F129" s="6"/>
      <c r="G129" s="6"/>
      <c r="H129" s="30"/>
      <c r="I129" s="31"/>
      <c r="J129" s="32"/>
      <c r="K129" s="32"/>
      <c r="L129" s="32">
        <f t="shared" si="7"/>
        <v>-0.02389872685185185</v>
      </c>
      <c r="M129" s="29"/>
      <c r="N129" s="30"/>
      <c r="O129" s="30"/>
      <c r="P129" s="30"/>
      <c r="Q129" s="30"/>
      <c r="R129" s="30"/>
      <c r="S129" s="30"/>
      <c r="T129" s="30"/>
      <c r="U129" s="30"/>
      <c r="V129" s="30"/>
      <c r="W129" s="33">
        <f t="shared" si="8"/>
        <v>0</v>
      </c>
      <c r="Y129"/>
    </row>
    <row r="130" spans="1:25" ht="15" hidden="1">
      <c r="A130" s="61"/>
      <c r="B130" s="44"/>
      <c r="C130" s="44"/>
      <c r="D130" s="6"/>
      <c r="E130" s="6"/>
      <c r="F130" s="6"/>
      <c r="G130" s="6"/>
      <c r="H130" s="30"/>
      <c r="I130" s="31"/>
      <c r="J130" s="32"/>
      <c r="K130" s="32"/>
      <c r="L130" s="32">
        <f t="shared" si="7"/>
        <v>-0.02389872685185185</v>
      </c>
      <c r="M130" s="29"/>
      <c r="N130" s="30"/>
      <c r="O130" s="30"/>
      <c r="P130" s="30"/>
      <c r="Q130" s="30"/>
      <c r="R130" s="30"/>
      <c r="S130" s="30"/>
      <c r="T130" s="30"/>
      <c r="U130" s="30"/>
      <c r="V130" s="30"/>
      <c r="W130" s="33">
        <f t="shared" si="8"/>
        <v>0</v>
      </c>
      <c r="Y130"/>
    </row>
    <row r="131" spans="1:25" ht="15" hidden="1">
      <c r="A131" s="61"/>
      <c r="B131" s="44"/>
      <c r="C131" s="44"/>
      <c r="D131" s="6"/>
      <c r="E131" s="6"/>
      <c r="F131" s="6"/>
      <c r="G131" s="6"/>
      <c r="H131" s="30"/>
      <c r="I131" s="31"/>
      <c r="J131" s="32"/>
      <c r="K131" s="32"/>
      <c r="L131" s="32">
        <f t="shared" si="7"/>
        <v>-0.02389872685185185</v>
      </c>
      <c r="M131" s="29"/>
      <c r="N131" s="30"/>
      <c r="O131" s="30"/>
      <c r="P131" s="30"/>
      <c r="Q131" s="30"/>
      <c r="R131" s="30"/>
      <c r="S131" s="30"/>
      <c r="T131" s="30"/>
      <c r="U131" s="30"/>
      <c r="V131" s="30"/>
      <c r="W131" s="33">
        <f t="shared" si="8"/>
        <v>0</v>
      </c>
      <c r="Y131"/>
    </row>
    <row r="132" spans="1:25" ht="15" hidden="1">
      <c r="A132" s="61"/>
      <c r="B132" s="44"/>
      <c r="C132" s="44"/>
      <c r="D132" s="6"/>
      <c r="E132" s="6"/>
      <c r="F132" s="6"/>
      <c r="G132" s="6"/>
      <c r="H132" s="30"/>
      <c r="I132" s="31"/>
      <c r="J132" s="32"/>
      <c r="K132" s="32"/>
      <c r="L132" s="32">
        <f t="shared" si="7"/>
        <v>-0.02389872685185185</v>
      </c>
      <c r="M132" s="29"/>
      <c r="N132" s="30"/>
      <c r="O132" s="30"/>
      <c r="P132" s="30"/>
      <c r="Q132" s="30"/>
      <c r="R132" s="30"/>
      <c r="S132" s="30"/>
      <c r="T132" s="30"/>
      <c r="U132" s="30"/>
      <c r="V132" s="30"/>
      <c r="W132" s="33">
        <f t="shared" si="8"/>
        <v>0</v>
      </c>
      <c r="Y132"/>
    </row>
    <row r="133" spans="1:25" ht="15" hidden="1">
      <c r="A133" s="61"/>
      <c r="B133" s="44"/>
      <c r="C133" s="44"/>
      <c r="D133" s="6"/>
      <c r="E133" s="6"/>
      <c r="F133" s="6"/>
      <c r="G133" s="6"/>
      <c r="H133" s="30"/>
      <c r="I133" s="31"/>
      <c r="J133" s="32"/>
      <c r="K133" s="32"/>
      <c r="L133" s="32">
        <f t="shared" si="7"/>
        <v>-0.02389872685185185</v>
      </c>
      <c r="M133" s="29"/>
      <c r="N133" s="30"/>
      <c r="O133" s="30"/>
      <c r="P133" s="30"/>
      <c r="Q133" s="30"/>
      <c r="R133" s="30"/>
      <c r="S133" s="30"/>
      <c r="T133" s="30"/>
      <c r="U133" s="30"/>
      <c r="V133" s="30"/>
      <c r="W133" s="33">
        <f t="shared" si="8"/>
        <v>0</v>
      </c>
      <c r="Y133"/>
    </row>
    <row r="134" spans="1:25" ht="15" hidden="1">
      <c r="A134" s="61"/>
      <c r="B134" s="44"/>
      <c r="C134" s="44"/>
      <c r="D134" s="6"/>
      <c r="E134" s="6"/>
      <c r="F134" s="6"/>
      <c r="G134" s="6"/>
      <c r="H134" s="30"/>
      <c r="I134" s="31"/>
      <c r="J134" s="32"/>
      <c r="K134" s="32"/>
      <c r="L134" s="32">
        <f t="shared" si="7"/>
        <v>-0.02389872685185185</v>
      </c>
      <c r="M134" s="29"/>
      <c r="N134" s="30"/>
      <c r="O134" s="30"/>
      <c r="P134" s="30"/>
      <c r="Q134" s="30"/>
      <c r="R134" s="30"/>
      <c r="S134" s="30"/>
      <c r="T134" s="30"/>
      <c r="U134" s="30"/>
      <c r="V134" s="30"/>
      <c r="W134" s="33">
        <f t="shared" si="8"/>
        <v>0</v>
      </c>
      <c r="Y134"/>
    </row>
    <row r="135" spans="1:25" ht="15" hidden="1">
      <c r="A135" s="61"/>
      <c r="B135" s="44"/>
      <c r="C135" s="44"/>
      <c r="D135" s="6"/>
      <c r="E135" s="6"/>
      <c r="F135" s="6"/>
      <c r="G135" s="6"/>
      <c r="H135" s="30"/>
      <c r="I135" s="31"/>
      <c r="J135" s="32"/>
      <c r="K135" s="32"/>
      <c r="L135" s="32">
        <f t="shared" si="7"/>
        <v>-0.02389872685185185</v>
      </c>
      <c r="M135" s="29"/>
      <c r="N135" s="30"/>
      <c r="O135" s="30"/>
      <c r="P135" s="30"/>
      <c r="Q135" s="30"/>
      <c r="R135" s="30"/>
      <c r="S135" s="30"/>
      <c r="T135" s="30"/>
      <c r="U135" s="30"/>
      <c r="V135" s="30"/>
      <c r="W135" s="33">
        <f t="shared" si="8"/>
        <v>0</v>
      </c>
      <c r="Y135"/>
    </row>
    <row r="136" spans="1:25" ht="15" hidden="1">
      <c r="A136" s="61"/>
      <c r="B136" s="44"/>
      <c r="C136" s="44"/>
      <c r="D136" s="6"/>
      <c r="E136" s="6"/>
      <c r="F136" s="6"/>
      <c r="G136" s="6"/>
      <c r="H136" s="30"/>
      <c r="I136" s="31"/>
      <c r="J136" s="32"/>
      <c r="K136" s="32"/>
      <c r="L136" s="32">
        <f t="shared" si="7"/>
        <v>-0.02389872685185185</v>
      </c>
      <c r="M136" s="29"/>
      <c r="N136" s="30"/>
      <c r="O136" s="30"/>
      <c r="P136" s="30"/>
      <c r="Q136" s="30"/>
      <c r="R136" s="30"/>
      <c r="S136" s="30"/>
      <c r="T136" s="30"/>
      <c r="U136" s="30"/>
      <c r="V136" s="30"/>
      <c r="W136" s="33">
        <f t="shared" si="8"/>
        <v>0</v>
      </c>
      <c r="Y136"/>
    </row>
    <row r="137" spans="1:25" ht="15" hidden="1">
      <c r="A137" s="61"/>
      <c r="B137" s="44"/>
      <c r="C137" s="44"/>
      <c r="D137" s="6"/>
      <c r="E137" s="6"/>
      <c r="F137" s="6"/>
      <c r="G137" s="6"/>
      <c r="H137" s="30"/>
      <c r="I137" s="31"/>
      <c r="J137" s="32"/>
      <c r="K137" s="32"/>
      <c r="L137" s="32">
        <f t="shared" si="7"/>
        <v>-0.02389872685185185</v>
      </c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3">
        <f t="shared" si="8"/>
        <v>0</v>
      </c>
      <c r="Y137"/>
    </row>
    <row r="138" spans="1:25" ht="15" hidden="1">
      <c r="A138" s="61"/>
      <c r="B138" s="44"/>
      <c r="C138" s="44"/>
      <c r="D138" s="6"/>
      <c r="E138" s="6"/>
      <c r="F138" s="6"/>
      <c r="G138" s="6"/>
      <c r="H138" s="30"/>
      <c r="I138" s="31"/>
      <c r="J138" s="32"/>
      <c r="K138" s="32"/>
      <c r="L138" s="32">
        <f t="shared" si="7"/>
        <v>-0.02389872685185185</v>
      </c>
      <c r="M138" s="29"/>
      <c r="N138" s="30"/>
      <c r="O138" s="30"/>
      <c r="P138" s="30"/>
      <c r="Q138" s="30"/>
      <c r="R138" s="30"/>
      <c r="S138" s="30"/>
      <c r="T138" s="30"/>
      <c r="U138" s="30"/>
      <c r="V138" s="30"/>
      <c r="W138" s="33">
        <f t="shared" si="8"/>
        <v>0</v>
      </c>
      <c r="Y138"/>
    </row>
    <row r="139" spans="1:25" ht="15" hidden="1">
      <c r="A139" s="61"/>
      <c r="B139" s="44"/>
      <c r="C139" s="44"/>
      <c r="D139" s="6"/>
      <c r="E139" s="6"/>
      <c r="F139" s="6"/>
      <c r="G139" s="6"/>
      <c r="H139" s="30"/>
      <c r="I139" s="31"/>
      <c r="J139" s="32"/>
      <c r="K139" s="32"/>
      <c r="L139" s="32">
        <f t="shared" si="7"/>
        <v>-0.02389872685185185</v>
      </c>
      <c r="M139" s="29"/>
      <c r="N139" s="30"/>
      <c r="O139" s="30"/>
      <c r="P139" s="30"/>
      <c r="Q139" s="30"/>
      <c r="R139" s="30"/>
      <c r="S139" s="30"/>
      <c r="T139" s="30"/>
      <c r="U139" s="30"/>
      <c r="V139" s="30"/>
      <c r="W139" s="33">
        <f t="shared" si="8"/>
        <v>0</v>
      </c>
      <c r="Y139"/>
    </row>
    <row r="140" spans="1:25" ht="15" hidden="1">
      <c r="A140" s="61"/>
      <c r="B140" s="44"/>
      <c r="C140" s="44"/>
      <c r="D140" s="6"/>
      <c r="E140" s="6"/>
      <c r="F140" s="6"/>
      <c r="G140" s="6"/>
      <c r="H140" s="30"/>
      <c r="I140" s="31"/>
      <c r="J140" s="32"/>
      <c r="K140" s="32"/>
      <c r="L140" s="32">
        <f t="shared" si="7"/>
        <v>-0.02389872685185185</v>
      </c>
      <c r="M140" s="29"/>
      <c r="N140" s="30"/>
      <c r="O140" s="30"/>
      <c r="P140" s="30"/>
      <c r="Q140" s="30"/>
      <c r="R140" s="30"/>
      <c r="S140" s="30"/>
      <c r="T140" s="30"/>
      <c r="U140" s="30"/>
      <c r="V140" s="30"/>
      <c r="W140" s="33">
        <f t="shared" si="8"/>
        <v>0</v>
      </c>
      <c r="Y140"/>
    </row>
    <row r="141" spans="1:25" ht="15" hidden="1">
      <c r="A141" s="61"/>
      <c r="B141" s="44"/>
      <c r="C141" s="44"/>
      <c r="D141" s="6"/>
      <c r="E141" s="6"/>
      <c r="F141" s="6"/>
      <c r="G141" s="6"/>
      <c r="H141" s="30"/>
      <c r="I141" s="31"/>
      <c r="J141" s="32"/>
      <c r="K141" s="32"/>
      <c r="L141" s="32">
        <f t="shared" si="7"/>
        <v>-0.02389872685185185</v>
      </c>
      <c r="M141" s="29"/>
      <c r="N141" s="30"/>
      <c r="O141" s="30"/>
      <c r="P141" s="30"/>
      <c r="Q141" s="30"/>
      <c r="R141" s="30"/>
      <c r="S141" s="30"/>
      <c r="T141" s="30"/>
      <c r="U141" s="30"/>
      <c r="V141" s="30"/>
      <c r="W141" s="33">
        <f t="shared" si="8"/>
        <v>0</v>
      </c>
      <c r="Y141"/>
    </row>
    <row r="142" spans="1:25" ht="15" hidden="1">
      <c r="A142" s="61"/>
      <c r="B142" s="44"/>
      <c r="C142" s="44"/>
      <c r="D142" s="6"/>
      <c r="E142" s="6"/>
      <c r="F142" s="6"/>
      <c r="G142" s="6"/>
      <c r="H142" s="30"/>
      <c r="I142" s="31"/>
      <c r="J142" s="32"/>
      <c r="K142" s="32"/>
      <c r="L142" s="32">
        <f t="shared" si="7"/>
        <v>-0.02389872685185185</v>
      </c>
      <c r="M142" s="29"/>
      <c r="N142" s="30"/>
      <c r="O142" s="30"/>
      <c r="P142" s="30"/>
      <c r="Q142" s="30"/>
      <c r="R142" s="30"/>
      <c r="S142" s="30"/>
      <c r="T142" s="30"/>
      <c r="U142" s="30"/>
      <c r="V142" s="30"/>
      <c r="W142" s="33">
        <f t="shared" si="8"/>
        <v>0</v>
      </c>
      <c r="Y142"/>
    </row>
    <row r="143" spans="1:25" ht="15" hidden="1">
      <c r="A143" s="61"/>
      <c r="B143" s="44"/>
      <c r="C143" s="44"/>
      <c r="D143" s="6"/>
      <c r="E143" s="6"/>
      <c r="F143" s="6"/>
      <c r="G143" s="6"/>
      <c r="H143" s="30"/>
      <c r="I143" s="31"/>
      <c r="J143" s="32"/>
      <c r="K143" s="32"/>
      <c r="L143" s="32">
        <f t="shared" si="7"/>
        <v>-0.02389872685185185</v>
      </c>
      <c r="M143" s="29"/>
      <c r="N143" s="30"/>
      <c r="O143" s="30"/>
      <c r="P143" s="30"/>
      <c r="Q143" s="30"/>
      <c r="R143" s="30"/>
      <c r="S143" s="30"/>
      <c r="T143" s="30"/>
      <c r="U143" s="30"/>
      <c r="V143" s="30"/>
      <c r="W143" s="33">
        <f t="shared" si="8"/>
        <v>0</v>
      </c>
      <c r="Y143"/>
    </row>
    <row r="144" spans="1:25" ht="15" hidden="1">
      <c r="A144" s="61"/>
      <c r="B144" s="44"/>
      <c r="C144" s="44"/>
      <c r="D144" s="6"/>
      <c r="E144" s="6"/>
      <c r="F144" s="6"/>
      <c r="G144" s="6"/>
      <c r="H144" s="30"/>
      <c r="I144" s="31"/>
      <c r="J144" s="32"/>
      <c r="K144" s="32"/>
      <c r="L144" s="32">
        <f t="shared" si="7"/>
        <v>-0.02389872685185185</v>
      </c>
      <c r="M144" s="29"/>
      <c r="N144" s="30"/>
      <c r="O144" s="30"/>
      <c r="P144" s="30"/>
      <c r="Q144" s="30"/>
      <c r="R144" s="30"/>
      <c r="S144" s="30"/>
      <c r="T144" s="30"/>
      <c r="U144" s="30"/>
      <c r="V144" s="30"/>
      <c r="W144" s="33">
        <f t="shared" si="8"/>
        <v>0</v>
      </c>
      <c r="Y144"/>
    </row>
    <row r="145" spans="1:25" ht="15" hidden="1">
      <c r="A145" s="61"/>
      <c r="B145" s="44"/>
      <c r="C145" s="44"/>
      <c r="D145" s="6"/>
      <c r="E145" s="6"/>
      <c r="F145" s="6"/>
      <c r="G145" s="6"/>
      <c r="H145" s="30"/>
      <c r="I145" s="31"/>
      <c r="J145" s="32"/>
      <c r="K145" s="32"/>
      <c r="L145" s="32">
        <f t="shared" si="7"/>
        <v>-0.02389872685185185</v>
      </c>
      <c r="M145" s="29"/>
      <c r="N145" s="30"/>
      <c r="O145" s="30"/>
      <c r="P145" s="30"/>
      <c r="Q145" s="30"/>
      <c r="R145" s="30"/>
      <c r="S145" s="30"/>
      <c r="T145" s="30"/>
      <c r="U145" s="30"/>
      <c r="V145" s="30"/>
      <c r="W145" s="33">
        <f t="shared" si="8"/>
        <v>0</v>
      </c>
      <c r="Y145"/>
    </row>
    <row r="146" spans="1:25" ht="15" hidden="1">
      <c r="A146" s="61"/>
      <c r="B146" s="44"/>
      <c r="C146" s="44"/>
      <c r="D146" s="6"/>
      <c r="E146" s="6"/>
      <c r="F146" s="6"/>
      <c r="G146" s="6"/>
      <c r="H146" s="30"/>
      <c r="I146" s="31"/>
      <c r="J146" s="32"/>
      <c r="K146" s="32"/>
      <c r="L146" s="32">
        <f t="shared" si="7"/>
        <v>-0.02389872685185185</v>
      </c>
      <c r="M146" s="29"/>
      <c r="N146" s="30"/>
      <c r="O146" s="30"/>
      <c r="P146" s="30"/>
      <c r="Q146" s="30"/>
      <c r="R146" s="30"/>
      <c r="S146" s="30"/>
      <c r="T146" s="30"/>
      <c r="U146" s="30"/>
      <c r="V146" s="30"/>
      <c r="W146" s="33">
        <f t="shared" si="8"/>
        <v>0</v>
      </c>
      <c r="Y146"/>
    </row>
    <row r="147" spans="1:25" ht="15" hidden="1">
      <c r="A147" s="61"/>
      <c r="B147" s="44"/>
      <c r="C147" s="44"/>
      <c r="D147" s="6"/>
      <c r="E147" s="6"/>
      <c r="F147" s="6"/>
      <c r="G147" s="6"/>
      <c r="H147" s="30"/>
      <c r="I147" s="31"/>
      <c r="J147" s="32"/>
      <c r="K147" s="32"/>
      <c r="L147" s="32">
        <f t="shared" si="7"/>
        <v>-0.02389872685185185</v>
      </c>
      <c r="M147" s="29"/>
      <c r="N147" s="30"/>
      <c r="O147" s="30"/>
      <c r="P147" s="30"/>
      <c r="Q147" s="30"/>
      <c r="R147" s="30"/>
      <c r="S147" s="30"/>
      <c r="T147" s="30"/>
      <c r="U147" s="30"/>
      <c r="V147" s="30"/>
      <c r="W147" s="33">
        <f t="shared" si="8"/>
        <v>0</v>
      </c>
      <c r="Y147"/>
    </row>
    <row r="148" ht="10.5" customHeight="1">
      <c r="Y148"/>
    </row>
    <row r="149" ht="15">
      <c r="Y149"/>
    </row>
    <row r="150" ht="15">
      <c r="Y150"/>
    </row>
    <row r="151" ht="15">
      <c r="Y151"/>
    </row>
    <row r="152" ht="15">
      <c r="Y152"/>
    </row>
    <row r="153" ht="15">
      <c r="Y153"/>
    </row>
    <row r="154" ht="15">
      <c r="Y154"/>
    </row>
    <row r="155" ht="15">
      <c r="Y155"/>
    </row>
    <row r="156" ht="15">
      <c r="Y156"/>
    </row>
    <row r="157" ht="15">
      <c r="Y157"/>
    </row>
    <row r="158" ht="15">
      <c r="Y158"/>
    </row>
    <row r="159" ht="15">
      <c r="Y159"/>
    </row>
    <row r="160" ht="15">
      <c r="Y160"/>
    </row>
    <row r="161" ht="15">
      <c r="Y161"/>
    </row>
    <row r="162" ht="15">
      <c r="Y162"/>
    </row>
    <row r="163" ht="15">
      <c r="Y163"/>
    </row>
    <row r="164" ht="15"/>
    <row r="165" ht="15"/>
    <row r="166" ht="15"/>
    <row r="168" ht="29.25" customHeight="1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2" ht="3" customHeight="1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200" ht="15"/>
    <row r="201" ht="15"/>
    <row r="202" ht="15"/>
    <row r="203" ht="15"/>
    <row r="204" ht="15"/>
    <row r="205" ht="15"/>
    <row r="206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1" ht="5.25" customHeight="1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</sheetData>
  <sheetProtection/>
  <mergeCells count="1">
    <mergeCell ref="A1:W1"/>
  </mergeCells>
  <conditionalFormatting sqref="Z1:Z2 Z164:Z65536 X3:X163">
    <cfRule type="cellIs" priority="1" dxfId="2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72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="80" zoomScaleNormal="80" zoomScalePageLayoutView="0" workbookViewId="0" topLeftCell="E50">
      <selection activeCell="K2" sqref="K2:K75"/>
    </sheetView>
  </sheetViews>
  <sheetFormatPr defaultColWidth="9.140625" defaultRowHeight="15"/>
  <cols>
    <col min="1" max="1" width="20.28125" style="20" bestFit="1" customWidth="1"/>
    <col min="2" max="2" width="16.57421875" style="10" bestFit="1" customWidth="1"/>
    <col min="3" max="3" width="13.421875" style="24" bestFit="1" customWidth="1"/>
    <col min="6" max="6" width="53.8515625" style="0" bestFit="1" customWidth="1"/>
    <col min="8" max="8" width="16.57421875" style="0" bestFit="1" customWidth="1"/>
    <col min="9" max="9" width="30.28125" style="1" bestFit="1" customWidth="1"/>
    <col min="10" max="10" width="19.140625" style="0" bestFit="1" customWidth="1"/>
    <col min="11" max="11" width="19.28125" style="0" bestFit="1" customWidth="1"/>
  </cols>
  <sheetData>
    <row r="1" spans="1:11" s="17" customFormat="1" ht="42">
      <c r="A1" s="16" t="s">
        <v>0</v>
      </c>
      <c r="B1" s="16" t="s">
        <v>21</v>
      </c>
      <c r="C1" s="23" t="s">
        <v>6</v>
      </c>
      <c r="F1" s="18" t="s">
        <v>27</v>
      </c>
      <c r="G1" s="18"/>
      <c r="H1" s="34" t="s">
        <v>40</v>
      </c>
      <c r="I1" s="34" t="s">
        <v>46</v>
      </c>
      <c r="J1" s="34" t="s">
        <v>44</v>
      </c>
      <c r="K1" s="34" t="s">
        <v>45</v>
      </c>
    </row>
    <row r="2" spans="1:11" ht="15">
      <c r="A2" s="1">
        <f aca="true" t="shared" si="0" ref="A2:A36">K2</f>
        <v>167</v>
      </c>
      <c r="B2" s="25" t="e">
        <f>VALUE(REPLACE(H2,1,5,""))</f>
        <v>#VALUE!</v>
      </c>
      <c r="C2" t="str">
        <f>REPLACE(J2,FIND(".",J2),1,",")</f>
        <v>00:34:24,85</v>
      </c>
      <c r="H2">
        <v>1</v>
      </c>
      <c r="I2" t="s">
        <v>361</v>
      </c>
      <c r="J2" t="s">
        <v>361</v>
      </c>
      <c r="K2">
        <v>167</v>
      </c>
    </row>
    <row r="3" spans="1:11" ht="15">
      <c r="A3" s="1">
        <f t="shared" si="0"/>
        <v>166</v>
      </c>
      <c r="B3" s="25" t="e">
        <f aca="true" t="shared" si="1" ref="B3:B53">VALUE(REPLACE(H3,1,5,""))</f>
        <v>#VALUE!</v>
      </c>
      <c r="C3" t="str">
        <f aca="true" t="shared" si="2" ref="C3:C53">REPLACE(J3,FIND(".",J3),1,",")</f>
        <v>00:36:20,37</v>
      </c>
      <c r="H3">
        <v>2</v>
      </c>
      <c r="I3" t="s">
        <v>359</v>
      </c>
      <c r="J3" t="s">
        <v>360</v>
      </c>
      <c r="K3">
        <v>166</v>
      </c>
    </row>
    <row r="4" spans="1:11" ht="15">
      <c r="A4" s="1">
        <f t="shared" si="0"/>
        <v>162</v>
      </c>
      <c r="B4" s="25" t="e">
        <f t="shared" si="1"/>
        <v>#VALUE!</v>
      </c>
      <c r="C4" t="str">
        <f t="shared" si="2"/>
        <v>00:36:36,93</v>
      </c>
      <c r="H4">
        <v>3</v>
      </c>
      <c r="I4" t="s">
        <v>357</v>
      </c>
      <c r="J4" t="s">
        <v>358</v>
      </c>
      <c r="K4">
        <v>162</v>
      </c>
    </row>
    <row r="5" spans="1:11" ht="15">
      <c r="A5" s="1">
        <f t="shared" si="0"/>
        <v>163</v>
      </c>
      <c r="B5" s="25" t="e">
        <f t="shared" si="1"/>
        <v>#VALUE!</v>
      </c>
      <c r="C5" t="str">
        <f t="shared" si="2"/>
        <v>00:36:50,01</v>
      </c>
      <c r="H5">
        <v>4</v>
      </c>
      <c r="I5" t="s">
        <v>355</v>
      </c>
      <c r="J5" t="s">
        <v>356</v>
      </c>
      <c r="K5">
        <v>163</v>
      </c>
    </row>
    <row r="6" spans="1:11" ht="15">
      <c r="A6" s="1">
        <f t="shared" si="0"/>
        <v>200</v>
      </c>
      <c r="B6" s="25" t="e">
        <f t="shared" si="1"/>
        <v>#VALUE!</v>
      </c>
      <c r="C6" t="str">
        <f t="shared" si="2"/>
        <v>00:37:46,92</v>
      </c>
      <c r="H6">
        <v>5</v>
      </c>
      <c r="I6" t="s">
        <v>353</v>
      </c>
      <c r="J6" t="s">
        <v>354</v>
      </c>
      <c r="K6">
        <v>200</v>
      </c>
    </row>
    <row r="7" spans="1:11" ht="15">
      <c r="A7" s="1">
        <f t="shared" si="0"/>
        <v>13</v>
      </c>
      <c r="B7" s="25" t="e">
        <f t="shared" si="1"/>
        <v>#VALUE!</v>
      </c>
      <c r="C7" t="str">
        <f t="shared" si="2"/>
        <v>00:38:04,82</v>
      </c>
      <c r="H7">
        <v>6</v>
      </c>
      <c r="I7" t="s">
        <v>351</v>
      </c>
      <c r="J7" t="s">
        <v>352</v>
      </c>
      <c r="K7">
        <v>13</v>
      </c>
    </row>
    <row r="8" spans="1:11" ht="15">
      <c r="A8" s="1">
        <f t="shared" si="0"/>
        <v>165</v>
      </c>
      <c r="B8" s="25" t="e">
        <f t="shared" si="1"/>
        <v>#VALUE!</v>
      </c>
      <c r="C8" t="str">
        <f t="shared" si="2"/>
        <v>00:38:20,49</v>
      </c>
      <c r="H8">
        <v>7</v>
      </c>
      <c r="I8" t="s">
        <v>349</v>
      </c>
      <c r="J8" t="s">
        <v>350</v>
      </c>
      <c r="K8">
        <v>165</v>
      </c>
    </row>
    <row r="9" spans="1:11" ht="15">
      <c r="A9" s="1">
        <f t="shared" si="0"/>
        <v>174</v>
      </c>
      <c r="B9" s="25" t="e">
        <f t="shared" si="1"/>
        <v>#VALUE!</v>
      </c>
      <c r="C9" t="str">
        <f t="shared" si="2"/>
        <v>00:38:29,94</v>
      </c>
      <c r="H9">
        <v>8</v>
      </c>
      <c r="I9" t="s">
        <v>347</v>
      </c>
      <c r="J9" t="s">
        <v>348</v>
      </c>
      <c r="K9">
        <v>174</v>
      </c>
    </row>
    <row r="10" spans="1:11" ht="15">
      <c r="A10" s="1">
        <f t="shared" si="0"/>
        <v>220</v>
      </c>
      <c r="B10" s="25" t="e">
        <f t="shared" si="1"/>
        <v>#VALUE!</v>
      </c>
      <c r="C10" t="str">
        <f t="shared" si="2"/>
        <v>00:38:51,68</v>
      </c>
      <c r="H10">
        <v>9</v>
      </c>
      <c r="I10" t="s">
        <v>345</v>
      </c>
      <c r="J10" t="s">
        <v>346</v>
      </c>
      <c r="K10">
        <v>220</v>
      </c>
    </row>
    <row r="11" spans="1:11" ht="15">
      <c r="A11" s="1">
        <f t="shared" si="0"/>
        <v>198</v>
      </c>
      <c r="B11" s="25" t="e">
        <f t="shared" si="1"/>
        <v>#VALUE!</v>
      </c>
      <c r="C11" t="str">
        <f t="shared" si="2"/>
        <v>00:39:41,26</v>
      </c>
      <c r="H11">
        <v>10</v>
      </c>
      <c r="I11" t="s">
        <v>343</v>
      </c>
      <c r="J11" t="s">
        <v>344</v>
      </c>
      <c r="K11">
        <v>198</v>
      </c>
    </row>
    <row r="12" spans="1:11" ht="15">
      <c r="A12" s="1">
        <f t="shared" si="0"/>
        <v>204</v>
      </c>
      <c r="B12" s="25" t="e">
        <f t="shared" si="1"/>
        <v>#VALUE!</v>
      </c>
      <c r="C12" t="str">
        <f t="shared" si="2"/>
        <v>00:39:47,92</v>
      </c>
      <c r="H12">
        <v>11</v>
      </c>
      <c r="I12" t="s">
        <v>341</v>
      </c>
      <c r="J12" t="s">
        <v>342</v>
      </c>
      <c r="K12">
        <v>204</v>
      </c>
    </row>
    <row r="13" spans="1:11" ht="15">
      <c r="A13" s="1">
        <f t="shared" si="0"/>
        <v>217</v>
      </c>
      <c r="B13" s="25" t="e">
        <f t="shared" si="1"/>
        <v>#VALUE!</v>
      </c>
      <c r="C13" t="str">
        <f t="shared" si="2"/>
        <v>00:40:00,54</v>
      </c>
      <c r="H13">
        <v>12</v>
      </c>
      <c r="I13" t="s">
        <v>318</v>
      </c>
      <c r="J13" t="s">
        <v>340</v>
      </c>
      <c r="K13">
        <v>217</v>
      </c>
    </row>
    <row r="14" spans="1:11" ht="15">
      <c r="A14" s="1">
        <f t="shared" si="0"/>
        <v>216</v>
      </c>
      <c r="B14" s="25" t="e">
        <f t="shared" si="1"/>
        <v>#VALUE!</v>
      </c>
      <c r="C14" t="str">
        <f t="shared" si="2"/>
        <v>00:40:12,57</v>
      </c>
      <c r="H14">
        <v>13</v>
      </c>
      <c r="I14" t="s">
        <v>338</v>
      </c>
      <c r="J14" t="s">
        <v>339</v>
      </c>
      <c r="K14">
        <v>216</v>
      </c>
    </row>
    <row r="15" spans="1:11" ht="15">
      <c r="A15" s="1">
        <f t="shared" si="0"/>
        <v>169</v>
      </c>
      <c r="B15" s="25" t="e">
        <f t="shared" si="1"/>
        <v>#VALUE!</v>
      </c>
      <c r="C15" t="str">
        <f t="shared" si="2"/>
        <v>00:40:57,01</v>
      </c>
      <c r="H15">
        <v>14</v>
      </c>
      <c r="I15" t="s">
        <v>336</v>
      </c>
      <c r="J15" t="s">
        <v>337</v>
      </c>
      <c r="K15">
        <v>169</v>
      </c>
    </row>
    <row r="16" spans="1:11" ht="15">
      <c r="A16" s="1">
        <f t="shared" si="0"/>
        <v>206</v>
      </c>
      <c r="B16" s="25" t="e">
        <f t="shared" si="1"/>
        <v>#VALUE!</v>
      </c>
      <c r="C16" t="str">
        <f t="shared" si="2"/>
        <v>00:42:04,70</v>
      </c>
      <c r="H16">
        <v>15</v>
      </c>
      <c r="I16" t="s">
        <v>334</v>
      </c>
      <c r="J16" t="s">
        <v>335</v>
      </c>
      <c r="K16">
        <v>206</v>
      </c>
    </row>
    <row r="17" spans="1:11" ht="15">
      <c r="A17" s="1">
        <f t="shared" si="0"/>
        <v>181</v>
      </c>
      <c r="B17" s="25" t="e">
        <f t="shared" si="1"/>
        <v>#VALUE!</v>
      </c>
      <c r="C17" t="str">
        <f t="shared" si="2"/>
        <v>00:42:08,59</v>
      </c>
      <c r="H17">
        <v>16</v>
      </c>
      <c r="I17" t="s">
        <v>332</v>
      </c>
      <c r="J17" t="s">
        <v>333</v>
      </c>
      <c r="K17">
        <v>181</v>
      </c>
    </row>
    <row r="18" spans="1:11" ht="15">
      <c r="A18" s="1">
        <f t="shared" si="0"/>
        <v>160</v>
      </c>
      <c r="B18" s="25" t="e">
        <f t="shared" si="1"/>
        <v>#VALUE!</v>
      </c>
      <c r="C18" t="str">
        <f t="shared" si="2"/>
        <v>00:42:26,23</v>
      </c>
      <c r="H18">
        <v>17</v>
      </c>
      <c r="I18" t="s">
        <v>330</v>
      </c>
      <c r="J18" t="s">
        <v>331</v>
      </c>
      <c r="K18">
        <v>160</v>
      </c>
    </row>
    <row r="19" spans="1:11" ht="15">
      <c r="A19" s="1">
        <f t="shared" si="0"/>
        <v>209</v>
      </c>
      <c r="B19" s="25" t="e">
        <f t="shared" si="1"/>
        <v>#VALUE!</v>
      </c>
      <c r="C19" t="str">
        <f t="shared" si="2"/>
        <v>00:42:40,34</v>
      </c>
      <c r="H19">
        <v>18</v>
      </c>
      <c r="I19" t="s">
        <v>328</v>
      </c>
      <c r="J19" t="s">
        <v>329</v>
      </c>
      <c r="K19">
        <v>209</v>
      </c>
    </row>
    <row r="20" spans="1:11" ht="15">
      <c r="A20" s="1">
        <f t="shared" si="0"/>
        <v>227</v>
      </c>
      <c r="B20" s="25" t="e">
        <f t="shared" si="1"/>
        <v>#VALUE!</v>
      </c>
      <c r="C20" t="str">
        <f t="shared" si="2"/>
        <v>00:43:02,17</v>
      </c>
      <c r="H20">
        <v>19</v>
      </c>
      <c r="I20" t="s">
        <v>326</v>
      </c>
      <c r="J20" t="s">
        <v>327</v>
      </c>
      <c r="K20">
        <v>227</v>
      </c>
    </row>
    <row r="21" spans="1:11" ht="15">
      <c r="A21" s="1">
        <f t="shared" si="0"/>
        <v>215</v>
      </c>
      <c r="B21" s="25" t="e">
        <f t="shared" si="1"/>
        <v>#VALUE!</v>
      </c>
      <c r="C21" t="str">
        <f t="shared" si="2"/>
        <v>00:43:15,40</v>
      </c>
      <c r="H21">
        <v>20</v>
      </c>
      <c r="I21" t="s">
        <v>324</v>
      </c>
      <c r="J21" t="s">
        <v>325</v>
      </c>
      <c r="K21">
        <v>215</v>
      </c>
    </row>
    <row r="22" spans="1:11" ht="15">
      <c r="A22" s="1">
        <f t="shared" si="0"/>
        <v>173</v>
      </c>
      <c r="B22" s="25" t="e">
        <f t="shared" si="1"/>
        <v>#VALUE!</v>
      </c>
      <c r="C22" t="str">
        <f t="shared" si="2"/>
        <v>00:43:17,32</v>
      </c>
      <c r="H22">
        <v>21</v>
      </c>
      <c r="I22" t="s">
        <v>322</v>
      </c>
      <c r="J22" t="s">
        <v>323</v>
      </c>
      <c r="K22">
        <v>173</v>
      </c>
    </row>
    <row r="23" spans="1:11" ht="15">
      <c r="A23" s="1">
        <f t="shared" si="0"/>
        <v>164</v>
      </c>
      <c r="B23" s="25" t="e">
        <f t="shared" si="1"/>
        <v>#VALUE!</v>
      </c>
      <c r="C23" t="str">
        <f t="shared" si="2"/>
        <v>00:43:37,26</v>
      </c>
      <c r="H23">
        <v>22</v>
      </c>
      <c r="I23" t="s">
        <v>320</v>
      </c>
      <c r="J23" t="s">
        <v>321</v>
      </c>
      <c r="K23">
        <v>164</v>
      </c>
    </row>
    <row r="24" spans="1:11" ht="15">
      <c r="A24" s="1">
        <f t="shared" si="0"/>
        <v>199</v>
      </c>
      <c r="B24" s="25" t="e">
        <f t="shared" si="1"/>
        <v>#VALUE!</v>
      </c>
      <c r="C24" t="str">
        <f t="shared" si="2"/>
        <v>00:43:49,88</v>
      </c>
      <c r="H24">
        <v>23</v>
      </c>
      <c r="I24" t="s">
        <v>318</v>
      </c>
      <c r="J24" t="s">
        <v>319</v>
      </c>
      <c r="K24">
        <v>199</v>
      </c>
    </row>
    <row r="25" spans="1:11" ht="15">
      <c r="A25" s="1">
        <f t="shared" si="0"/>
        <v>10</v>
      </c>
      <c r="B25" s="25" t="e">
        <f t="shared" si="1"/>
        <v>#VALUE!</v>
      </c>
      <c r="C25" t="str">
        <f t="shared" si="2"/>
        <v>00:44:41,96</v>
      </c>
      <c r="H25">
        <v>24</v>
      </c>
      <c r="I25" t="s">
        <v>316</v>
      </c>
      <c r="J25" t="s">
        <v>317</v>
      </c>
      <c r="K25">
        <v>10</v>
      </c>
    </row>
    <row r="26" spans="1:11" ht="15">
      <c r="A26" s="1">
        <f t="shared" si="0"/>
        <v>195</v>
      </c>
      <c r="B26" s="25" t="e">
        <f t="shared" si="1"/>
        <v>#VALUE!</v>
      </c>
      <c r="C26" t="str">
        <f t="shared" si="2"/>
        <v>00:44:47,74</v>
      </c>
      <c r="H26">
        <v>25</v>
      </c>
      <c r="I26" t="s">
        <v>314</v>
      </c>
      <c r="J26" t="s">
        <v>315</v>
      </c>
      <c r="K26">
        <v>195</v>
      </c>
    </row>
    <row r="27" spans="1:11" ht="15">
      <c r="A27" s="1">
        <f t="shared" si="0"/>
        <v>180</v>
      </c>
      <c r="B27" s="25" t="e">
        <f t="shared" si="1"/>
        <v>#VALUE!</v>
      </c>
      <c r="C27" t="str">
        <f t="shared" si="2"/>
        <v>00:44:56,12</v>
      </c>
      <c r="H27">
        <v>26</v>
      </c>
      <c r="I27" t="s">
        <v>312</v>
      </c>
      <c r="J27" t="s">
        <v>313</v>
      </c>
      <c r="K27">
        <v>180</v>
      </c>
    </row>
    <row r="28" spans="1:11" ht="15">
      <c r="A28" s="1">
        <f t="shared" si="0"/>
        <v>202</v>
      </c>
      <c r="B28" s="25" t="e">
        <f t="shared" si="1"/>
        <v>#VALUE!</v>
      </c>
      <c r="C28" t="str">
        <f t="shared" si="2"/>
        <v>00:45:01,19</v>
      </c>
      <c r="H28">
        <v>27</v>
      </c>
      <c r="I28" t="s">
        <v>104</v>
      </c>
      <c r="J28" t="s">
        <v>311</v>
      </c>
      <c r="K28">
        <v>202</v>
      </c>
    </row>
    <row r="29" spans="1:11" ht="15">
      <c r="A29" s="1">
        <f t="shared" si="0"/>
        <v>197</v>
      </c>
      <c r="B29" s="25" t="e">
        <f t="shared" si="1"/>
        <v>#VALUE!</v>
      </c>
      <c r="C29" t="str">
        <f t="shared" si="2"/>
        <v>00:45:08,32</v>
      </c>
      <c r="H29">
        <v>28</v>
      </c>
      <c r="I29" t="s">
        <v>309</v>
      </c>
      <c r="J29" t="s">
        <v>310</v>
      </c>
      <c r="K29">
        <v>197</v>
      </c>
    </row>
    <row r="30" spans="1:11" ht="15">
      <c r="A30" s="1">
        <f t="shared" si="0"/>
        <v>185</v>
      </c>
      <c r="B30" s="25" t="e">
        <f t="shared" si="1"/>
        <v>#VALUE!</v>
      </c>
      <c r="C30" t="str">
        <f t="shared" si="2"/>
        <v>00:45:16,18</v>
      </c>
      <c r="H30">
        <v>29</v>
      </c>
      <c r="I30" t="s">
        <v>103</v>
      </c>
      <c r="J30" t="s">
        <v>308</v>
      </c>
      <c r="K30">
        <v>185</v>
      </c>
    </row>
    <row r="31" spans="1:11" ht="15">
      <c r="A31" s="1">
        <f t="shared" si="0"/>
        <v>222</v>
      </c>
      <c r="B31" s="25" t="e">
        <f t="shared" si="1"/>
        <v>#VALUE!</v>
      </c>
      <c r="C31" t="str">
        <f t="shared" si="2"/>
        <v>00:45:18,43</v>
      </c>
      <c r="H31">
        <v>30</v>
      </c>
      <c r="I31" t="s">
        <v>306</v>
      </c>
      <c r="J31" t="s">
        <v>307</v>
      </c>
      <c r="K31">
        <v>222</v>
      </c>
    </row>
    <row r="32" spans="1:11" ht="15">
      <c r="A32" s="1">
        <f t="shared" si="0"/>
        <v>214</v>
      </c>
      <c r="B32" s="25" t="e">
        <f t="shared" si="1"/>
        <v>#VALUE!</v>
      </c>
      <c r="C32" t="str">
        <f t="shared" si="2"/>
        <v>00:45:23,08</v>
      </c>
      <c r="H32">
        <v>31</v>
      </c>
      <c r="I32" t="s">
        <v>304</v>
      </c>
      <c r="J32" t="s">
        <v>305</v>
      </c>
      <c r="K32">
        <v>214</v>
      </c>
    </row>
    <row r="33" spans="1:11" ht="15">
      <c r="A33" s="1">
        <f t="shared" si="0"/>
        <v>188</v>
      </c>
      <c r="B33" s="25" t="e">
        <f t="shared" si="1"/>
        <v>#VALUE!</v>
      </c>
      <c r="C33" t="str">
        <f t="shared" si="2"/>
        <v>00:45:29,24</v>
      </c>
      <c r="H33">
        <v>32</v>
      </c>
      <c r="I33" t="s">
        <v>302</v>
      </c>
      <c r="J33" t="s">
        <v>303</v>
      </c>
      <c r="K33">
        <v>188</v>
      </c>
    </row>
    <row r="34" spans="1:11" ht="15">
      <c r="A34" s="1">
        <f t="shared" si="0"/>
        <v>213</v>
      </c>
      <c r="B34" s="25" t="e">
        <f t="shared" si="1"/>
        <v>#VALUE!</v>
      </c>
      <c r="C34" t="str">
        <f t="shared" si="2"/>
        <v>00:45:41,19</v>
      </c>
      <c r="H34">
        <v>33</v>
      </c>
      <c r="I34" t="s">
        <v>300</v>
      </c>
      <c r="J34" t="s">
        <v>301</v>
      </c>
      <c r="K34">
        <v>213</v>
      </c>
    </row>
    <row r="35" spans="1:11" ht="15">
      <c r="A35" s="1">
        <f t="shared" si="0"/>
        <v>170</v>
      </c>
      <c r="B35" s="25" t="e">
        <f t="shared" si="1"/>
        <v>#VALUE!</v>
      </c>
      <c r="C35" t="str">
        <f t="shared" si="2"/>
        <v>00:45:47,18</v>
      </c>
      <c r="H35">
        <v>34</v>
      </c>
      <c r="I35" t="s">
        <v>298</v>
      </c>
      <c r="J35" t="s">
        <v>299</v>
      </c>
      <c r="K35">
        <v>170</v>
      </c>
    </row>
    <row r="36" spans="1:11" ht="15">
      <c r="A36" s="1">
        <f t="shared" si="0"/>
        <v>231</v>
      </c>
      <c r="B36" s="25" t="e">
        <f t="shared" si="1"/>
        <v>#VALUE!</v>
      </c>
      <c r="C36" t="str">
        <f t="shared" si="2"/>
        <v>00:46:13,02</v>
      </c>
      <c r="H36">
        <v>35</v>
      </c>
      <c r="I36" t="s">
        <v>296</v>
      </c>
      <c r="J36" t="s">
        <v>297</v>
      </c>
      <c r="K36">
        <v>231</v>
      </c>
    </row>
    <row r="37" spans="1:11" ht="15">
      <c r="A37" s="1">
        <f aca="true" t="shared" si="3" ref="A37:A53">K37</f>
        <v>201</v>
      </c>
      <c r="B37" s="25" t="e">
        <f t="shared" si="1"/>
        <v>#VALUE!</v>
      </c>
      <c r="C37" t="str">
        <f t="shared" si="2"/>
        <v>00:46:34,60</v>
      </c>
      <c r="H37">
        <v>36</v>
      </c>
      <c r="I37" t="s">
        <v>294</v>
      </c>
      <c r="J37" t="s">
        <v>295</v>
      </c>
      <c r="K37">
        <v>201</v>
      </c>
    </row>
    <row r="38" spans="1:11" ht="15">
      <c r="A38" s="1">
        <f t="shared" si="3"/>
        <v>205</v>
      </c>
      <c r="B38" s="25" t="e">
        <f t="shared" si="1"/>
        <v>#VALUE!</v>
      </c>
      <c r="C38" t="str">
        <f t="shared" si="2"/>
        <v>00:46:38,54</v>
      </c>
      <c r="H38">
        <v>37</v>
      </c>
      <c r="I38" t="s">
        <v>292</v>
      </c>
      <c r="J38" t="s">
        <v>293</v>
      </c>
      <c r="K38">
        <v>205</v>
      </c>
    </row>
    <row r="39" spans="1:11" ht="15">
      <c r="A39" s="1">
        <f t="shared" si="3"/>
        <v>192</v>
      </c>
      <c r="B39" s="25" t="e">
        <f t="shared" si="1"/>
        <v>#VALUE!</v>
      </c>
      <c r="C39" t="str">
        <f t="shared" si="2"/>
        <v>00:47:20,84</v>
      </c>
      <c r="H39">
        <v>38</v>
      </c>
      <c r="I39" t="s">
        <v>290</v>
      </c>
      <c r="J39" t="s">
        <v>291</v>
      </c>
      <c r="K39">
        <v>192</v>
      </c>
    </row>
    <row r="40" spans="1:11" ht="15">
      <c r="A40" s="1">
        <f t="shared" si="3"/>
        <v>221</v>
      </c>
      <c r="B40" s="25" t="e">
        <f t="shared" si="1"/>
        <v>#VALUE!</v>
      </c>
      <c r="C40" t="str">
        <f t="shared" si="2"/>
        <v>00:47:35,15</v>
      </c>
      <c r="H40">
        <v>39</v>
      </c>
      <c r="I40" t="s">
        <v>288</v>
      </c>
      <c r="J40" t="s">
        <v>289</v>
      </c>
      <c r="K40">
        <v>221</v>
      </c>
    </row>
    <row r="41" spans="1:11" ht="15">
      <c r="A41" s="1">
        <f t="shared" si="3"/>
        <v>228</v>
      </c>
      <c r="B41" s="25" t="e">
        <f t="shared" si="1"/>
        <v>#VALUE!</v>
      </c>
      <c r="C41" t="str">
        <f t="shared" si="2"/>
        <v>00:48:09,53</v>
      </c>
      <c r="H41">
        <v>40</v>
      </c>
      <c r="I41" t="s">
        <v>286</v>
      </c>
      <c r="J41" t="s">
        <v>287</v>
      </c>
      <c r="K41">
        <v>228</v>
      </c>
    </row>
    <row r="42" spans="1:11" ht="15">
      <c r="A42" s="1">
        <f t="shared" si="3"/>
        <v>207</v>
      </c>
      <c r="B42" s="25" t="e">
        <f t="shared" si="1"/>
        <v>#VALUE!</v>
      </c>
      <c r="C42" t="str">
        <f t="shared" si="2"/>
        <v>00:48:15,03</v>
      </c>
      <c r="H42">
        <v>41</v>
      </c>
      <c r="I42" t="s">
        <v>284</v>
      </c>
      <c r="J42" t="s">
        <v>285</v>
      </c>
      <c r="K42">
        <v>207</v>
      </c>
    </row>
    <row r="43" spans="1:11" ht="15">
      <c r="A43" s="1">
        <f t="shared" si="3"/>
        <v>172</v>
      </c>
      <c r="B43" s="25" t="e">
        <f t="shared" si="1"/>
        <v>#VALUE!</v>
      </c>
      <c r="C43" t="str">
        <f t="shared" si="2"/>
        <v>00:48:16,09</v>
      </c>
      <c r="H43">
        <v>42</v>
      </c>
      <c r="I43" t="s">
        <v>282</v>
      </c>
      <c r="J43" t="s">
        <v>283</v>
      </c>
      <c r="K43">
        <v>172</v>
      </c>
    </row>
    <row r="44" spans="1:11" ht="15">
      <c r="A44" s="1">
        <f t="shared" si="3"/>
        <v>168</v>
      </c>
      <c r="B44" s="25" t="e">
        <f t="shared" si="1"/>
        <v>#VALUE!</v>
      </c>
      <c r="C44" t="str">
        <f t="shared" si="2"/>
        <v>00:48:27,54</v>
      </c>
      <c r="H44">
        <v>43</v>
      </c>
      <c r="I44" t="s">
        <v>280</v>
      </c>
      <c r="J44" t="s">
        <v>281</v>
      </c>
      <c r="K44">
        <v>168</v>
      </c>
    </row>
    <row r="45" spans="1:11" ht="15">
      <c r="A45" s="1">
        <f t="shared" si="3"/>
        <v>176</v>
      </c>
      <c r="B45" s="25" t="e">
        <f t="shared" si="1"/>
        <v>#VALUE!</v>
      </c>
      <c r="C45" t="str">
        <f t="shared" si="2"/>
        <v>00:48:30,17</v>
      </c>
      <c r="H45">
        <v>44</v>
      </c>
      <c r="I45" t="s">
        <v>278</v>
      </c>
      <c r="J45" t="s">
        <v>279</v>
      </c>
      <c r="K45">
        <v>176</v>
      </c>
    </row>
    <row r="46" spans="1:11" ht="15">
      <c r="A46" s="1">
        <f t="shared" si="3"/>
        <v>196</v>
      </c>
      <c r="B46" s="25" t="e">
        <f t="shared" si="1"/>
        <v>#VALUE!</v>
      </c>
      <c r="C46" t="str">
        <f t="shared" si="2"/>
        <v>00:48:58,47</v>
      </c>
      <c r="H46">
        <v>45</v>
      </c>
      <c r="I46" t="s">
        <v>276</v>
      </c>
      <c r="J46" t="s">
        <v>277</v>
      </c>
      <c r="K46">
        <v>196</v>
      </c>
    </row>
    <row r="47" spans="1:11" ht="15">
      <c r="A47" s="1">
        <f t="shared" si="3"/>
        <v>208</v>
      </c>
      <c r="B47" s="25" t="e">
        <f t="shared" si="1"/>
        <v>#VALUE!</v>
      </c>
      <c r="C47" t="str">
        <f t="shared" si="2"/>
        <v>00:49:08,87</v>
      </c>
      <c r="H47">
        <v>46</v>
      </c>
      <c r="I47" t="s">
        <v>274</v>
      </c>
      <c r="J47" t="s">
        <v>275</v>
      </c>
      <c r="K47">
        <v>208</v>
      </c>
    </row>
    <row r="48" spans="1:11" ht="15">
      <c r="A48" s="1">
        <f t="shared" si="3"/>
        <v>223</v>
      </c>
      <c r="B48" s="25" t="e">
        <f t="shared" si="1"/>
        <v>#VALUE!</v>
      </c>
      <c r="C48" t="str">
        <f t="shared" si="2"/>
        <v>00:49:17,45</v>
      </c>
      <c r="H48">
        <v>47</v>
      </c>
      <c r="I48" t="s">
        <v>272</v>
      </c>
      <c r="J48" t="s">
        <v>273</v>
      </c>
      <c r="K48">
        <v>223</v>
      </c>
    </row>
    <row r="49" spans="1:11" ht="15">
      <c r="A49" s="1">
        <f t="shared" si="3"/>
        <v>175</v>
      </c>
      <c r="B49" s="25" t="e">
        <f t="shared" si="1"/>
        <v>#VALUE!</v>
      </c>
      <c r="C49" t="str">
        <f t="shared" si="2"/>
        <v>00:49:18,37</v>
      </c>
      <c r="H49">
        <v>48</v>
      </c>
      <c r="I49" t="s">
        <v>270</v>
      </c>
      <c r="J49" t="s">
        <v>271</v>
      </c>
      <c r="K49">
        <v>175</v>
      </c>
    </row>
    <row r="50" spans="1:11" ht="15">
      <c r="A50" s="1">
        <f t="shared" si="3"/>
        <v>210</v>
      </c>
      <c r="B50" s="25" t="e">
        <f t="shared" si="1"/>
        <v>#VALUE!</v>
      </c>
      <c r="C50" t="str">
        <f t="shared" si="2"/>
        <v>00:49:20,20</v>
      </c>
      <c r="H50">
        <v>49</v>
      </c>
      <c r="I50" t="s">
        <v>268</v>
      </c>
      <c r="J50" t="s">
        <v>269</v>
      </c>
      <c r="K50">
        <v>210</v>
      </c>
    </row>
    <row r="51" spans="1:11" ht="15">
      <c r="A51" s="1">
        <f t="shared" si="3"/>
        <v>219</v>
      </c>
      <c r="B51" s="25" t="e">
        <f t="shared" si="1"/>
        <v>#VALUE!</v>
      </c>
      <c r="C51" t="str">
        <f t="shared" si="2"/>
        <v>00:49:50,31</v>
      </c>
      <c r="H51">
        <v>50</v>
      </c>
      <c r="I51" t="s">
        <v>266</v>
      </c>
      <c r="J51" t="s">
        <v>267</v>
      </c>
      <c r="K51">
        <v>219</v>
      </c>
    </row>
    <row r="52" spans="1:11" ht="15">
      <c r="A52" s="1">
        <f t="shared" si="3"/>
        <v>229</v>
      </c>
      <c r="B52" s="25" t="e">
        <f t="shared" si="1"/>
        <v>#VALUE!</v>
      </c>
      <c r="C52" t="str">
        <f t="shared" si="2"/>
        <v>00:49:58,21</v>
      </c>
      <c r="H52">
        <v>51</v>
      </c>
      <c r="I52" t="s">
        <v>264</v>
      </c>
      <c r="J52" t="s">
        <v>265</v>
      </c>
      <c r="K52">
        <v>229</v>
      </c>
    </row>
    <row r="53" spans="1:11" ht="15">
      <c r="A53" s="1">
        <f t="shared" si="3"/>
        <v>187</v>
      </c>
      <c r="B53" s="25" t="e">
        <f t="shared" si="1"/>
        <v>#VALUE!</v>
      </c>
      <c r="C53" t="str">
        <f t="shared" si="2"/>
        <v>00:50:06,71</v>
      </c>
      <c r="H53">
        <v>52</v>
      </c>
      <c r="I53" t="s">
        <v>262</v>
      </c>
      <c r="J53" t="s">
        <v>263</v>
      </c>
      <c r="K53">
        <v>187</v>
      </c>
    </row>
    <row r="54" spans="1:11" ht="15">
      <c r="A54" s="1">
        <f>K54</f>
        <v>171</v>
      </c>
      <c r="B54" s="25" t="e">
        <f>VALUE(REPLACE(H54,1,5,""))</f>
        <v>#VALUE!</v>
      </c>
      <c r="C54" t="str">
        <f>REPLACE(J54,FIND(".",J54),1,",")</f>
        <v>00:50:14,81</v>
      </c>
      <c r="H54">
        <v>53</v>
      </c>
      <c r="I54" t="s">
        <v>260</v>
      </c>
      <c r="J54" t="s">
        <v>261</v>
      </c>
      <c r="K54">
        <v>171</v>
      </c>
    </row>
    <row r="55" spans="1:11" ht="15">
      <c r="A55" s="1">
        <f>K55</f>
        <v>178</v>
      </c>
      <c r="B55" s="25" t="e">
        <f>VALUE(REPLACE(H55,1,5,""))</f>
        <v>#VALUE!</v>
      </c>
      <c r="C55" t="str">
        <f>REPLACE(J55,FIND(".",J55),1,",")</f>
        <v>00:50:21,59</v>
      </c>
      <c r="H55">
        <v>54</v>
      </c>
      <c r="I55" t="s">
        <v>258</v>
      </c>
      <c r="J55" t="s">
        <v>259</v>
      </c>
      <c r="K55">
        <v>178</v>
      </c>
    </row>
    <row r="56" spans="1:11" ht="15">
      <c r="A56" s="1">
        <f>K56</f>
        <v>218</v>
      </c>
      <c r="B56" s="25" t="e">
        <f>VALUE(REPLACE(H56,1,5,""))</f>
        <v>#VALUE!</v>
      </c>
      <c r="C56" t="str">
        <f>REPLACE(J56,FIND(".",J56),1,",")</f>
        <v>00:50:31,59</v>
      </c>
      <c r="H56">
        <v>55</v>
      </c>
      <c r="I56" t="s">
        <v>363</v>
      </c>
      <c r="J56" t="s">
        <v>362</v>
      </c>
      <c r="K56">
        <v>218</v>
      </c>
    </row>
    <row r="57" spans="1:11" ht="15">
      <c r="A57" s="1">
        <f aca="true" t="shared" si="4" ref="A57:A65">K56</f>
        <v>218</v>
      </c>
      <c r="B57" s="25" t="e">
        <f aca="true" t="shared" si="5" ref="B57:B66">VALUE(REPLACE(H56,1,5,""))</f>
        <v>#VALUE!</v>
      </c>
      <c r="C57" t="str">
        <f aca="true" t="shared" si="6" ref="C57:C66">REPLACE(J56,FIND(".",J56),1,",")</f>
        <v>00:50:31,59</v>
      </c>
      <c r="H57">
        <v>56</v>
      </c>
      <c r="I57" t="s">
        <v>256</v>
      </c>
      <c r="J57" t="s">
        <v>257</v>
      </c>
      <c r="K57">
        <v>191</v>
      </c>
    </row>
    <row r="58" spans="1:11" ht="15">
      <c r="A58" s="1">
        <f t="shared" si="4"/>
        <v>191</v>
      </c>
      <c r="B58" s="25" t="e">
        <f t="shared" si="5"/>
        <v>#VALUE!</v>
      </c>
      <c r="C58" t="str">
        <f t="shared" si="6"/>
        <v>00:51:01,09</v>
      </c>
      <c r="H58">
        <v>57</v>
      </c>
      <c r="I58" t="s">
        <v>254</v>
      </c>
      <c r="J58" t="s">
        <v>255</v>
      </c>
      <c r="K58">
        <v>186</v>
      </c>
    </row>
    <row r="59" spans="1:11" ht="15">
      <c r="A59" s="1">
        <f t="shared" si="4"/>
        <v>186</v>
      </c>
      <c r="B59" s="25" t="e">
        <f t="shared" si="5"/>
        <v>#VALUE!</v>
      </c>
      <c r="C59" t="str">
        <f t="shared" si="6"/>
        <v>00:51:01,30</v>
      </c>
      <c r="H59">
        <v>58</v>
      </c>
      <c r="I59" t="s">
        <v>252</v>
      </c>
      <c r="J59" t="s">
        <v>253</v>
      </c>
      <c r="K59">
        <v>194</v>
      </c>
    </row>
    <row r="60" spans="1:11" ht="15">
      <c r="A60" s="1">
        <f t="shared" si="4"/>
        <v>194</v>
      </c>
      <c r="B60" s="25" t="e">
        <f t="shared" si="5"/>
        <v>#VALUE!</v>
      </c>
      <c r="C60" t="str">
        <f t="shared" si="6"/>
        <v>00:51:45,46</v>
      </c>
      <c r="H60">
        <v>59</v>
      </c>
      <c r="I60" t="s">
        <v>250</v>
      </c>
      <c r="J60" t="s">
        <v>251</v>
      </c>
      <c r="K60">
        <v>203</v>
      </c>
    </row>
    <row r="61" spans="1:11" ht="15">
      <c r="A61" s="1">
        <f t="shared" si="4"/>
        <v>203</v>
      </c>
      <c r="B61" s="25" t="e">
        <f t="shared" si="5"/>
        <v>#VALUE!</v>
      </c>
      <c r="C61" t="str">
        <f t="shared" si="6"/>
        <v>00:51:52,59</v>
      </c>
      <c r="H61">
        <v>60</v>
      </c>
      <c r="I61" t="s">
        <v>248</v>
      </c>
      <c r="J61" t="s">
        <v>249</v>
      </c>
      <c r="K61">
        <v>184</v>
      </c>
    </row>
    <row r="62" spans="1:11" ht="15">
      <c r="A62" s="1">
        <f t="shared" si="4"/>
        <v>184</v>
      </c>
      <c r="B62" s="25" t="e">
        <f t="shared" si="5"/>
        <v>#VALUE!</v>
      </c>
      <c r="C62" t="str">
        <f t="shared" si="6"/>
        <v>00:52:36,67</v>
      </c>
      <c r="H62">
        <v>61</v>
      </c>
      <c r="I62" t="s">
        <v>246</v>
      </c>
      <c r="J62" t="s">
        <v>247</v>
      </c>
      <c r="K62">
        <v>211</v>
      </c>
    </row>
    <row r="63" spans="1:11" ht="15">
      <c r="A63" s="1">
        <f t="shared" si="4"/>
        <v>211</v>
      </c>
      <c r="B63" s="25" t="e">
        <f t="shared" si="5"/>
        <v>#VALUE!</v>
      </c>
      <c r="C63" t="str">
        <f t="shared" si="6"/>
        <v>00:52:44,71</v>
      </c>
      <c r="H63">
        <v>62</v>
      </c>
      <c r="I63" t="s">
        <v>244</v>
      </c>
      <c r="J63" t="s">
        <v>245</v>
      </c>
      <c r="K63">
        <v>230</v>
      </c>
    </row>
    <row r="64" spans="1:11" ht="15">
      <c r="A64" s="1">
        <f t="shared" si="4"/>
        <v>230</v>
      </c>
      <c r="B64" s="25" t="e">
        <f t="shared" si="5"/>
        <v>#VALUE!</v>
      </c>
      <c r="C64" t="str">
        <f t="shared" si="6"/>
        <v>00:53:02,22</v>
      </c>
      <c r="H64">
        <v>63</v>
      </c>
      <c r="I64" t="s">
        <v>242</v>
      </c>
      <c r="J64" t="s">
        <v>243</v>
      </c>
      <c r="K64">
        <v>177</v>
      </c>
    </row>
    <row r="65" spans="1:11" ht="15">
      <c r="A65" s="1">
        <f t="shared" si="4"/>
        <v>177</v>
      </c>
      <c r="B65" s="25" t="e">
        <f t="shared" si="5"/>
        <v>#VALUE!</v>
      </c>
      <c r="C65" t="str">
        <f t="shared" si="6"/>
        <v>00:53:13,10</v>
      </c>
      <c r="H65">
        <v>64</v>
      </c>
      <c r="I65" t="s">
        <v>240</v>
      </c>
      <c r="J65" t="s">
        <v>241</v>
      </c>
      <c r="K65">
        <v>212</v>
      </c>
    </row>
    <row r="66" spans="1:11" ht="15">
      <c r="A66" s="1">
        <f aca="true" t="shared" si="7" ref="A66:A90">K65</f>
        <v>212</v>
      </c>
      <c r="B66" s="25" t="e">
        <f t="shared" si="5"/>
        <v>#VALUE!</v>
      </c>
      <c r="C66" t="str">
        <f t="shared" si="6"/>
        <v>00:54:06,48</v>
      </c>
      <c r="H66">
        <v>65</v>
      </c>
      <c r="I66" t="s">
        <v>238</v>
      </c>
      <c r="J66" t="s">
        <v>239</v>
      </c>
      <c r="K66">
        <v>226</v>
      </c>
    </row>
    <row r="67" spans="1:11" ht="15">
      <c r="A67" s="1">
        <f t="shared" si="7"/>
        <v>226</v>
      </c>
      <c r="B67" s="25" t="e">
        <f aca="true" t="shared" si="8" ref="B67:B90">VALUE(REPLACE(H66,1,5,""))</f>
        <v>#VALUE!</v>
      </c>
      <c r="C67" t="str">
        <f aca="true" t="shared" si="9" ref="C67:C90">REPLACE(J66,FIND(".",J66),1,",")</f>
        <v>00:56:26,36</v>
      </c>
      <c r="H67">
        <v>66</v>
      </c>
      <c r="I67" t="s">
        <v>236</v>
      </c>
      <c r="J67" t="s">
        <v>237</v>
      </c>
      <c r="K67">
        <v>161</v>
      </c>
    </row>
    <row r="68" spans="1:11" ht="15">
      <c r="A68" s="1">
        <f t="shared" si="7"/>
        <v>161</v>
      </c>
      <c r="B68" s="25" t="e">
        <f t="shared" si="8"/>
        <v>#VALUE!</v>
      </c>
      <c r="C68" t="str">
        <f t="shared" si="9"/>
        <v>00:56:41,89</v>
      </c>
      <c r="H68">
        <v>67</v>
      </c>
      <c r="I68" t="s">
        <v>234</v>
      </c>
      <c r="J68" t="s">
        <v>235</v>
      </c>
      <c r="K68">
        <v>179</v>
      </c>
    </row>
    <row r="69" spans="1:11" ht="15">
      <c r="A69" s="1">
        <f t="shared" si="7"/>
        <v>179</v>
      </c>
      <c r="B69" s="25" t="e">
        <f t="shared" si="8"/>
        <v>#VALUE!</v>
      </c>
      <c r="C69" t="str">
        <f t="shared" si="9"/>
        <v>01:01:03,25</v>
      </c>
      <c r="H69">
        <v>68</v>
      </c>
      <c r="I69" t="s">
        <v>232</v>
      </c>
      <c r="J69" t="s">
        <v>233</v>
      </c>
      <c r="K69">
        <v>193</v>
      </c>
    </row>
    <row r="70" spans="1:11" ht="15">
      <c r="A70" s="1">
        <f t="shared" si="7"/>
        <v>193</v>
      </c>
      <c r="B70" s="25" t="e">
        <f t="shared" si="8"/>
        <v>#VALUE!</v>
      </c>
      <c r="C70" t="str">
        <f t="shared" si="9"/>
        <v>01:01:43,20</v>
      </c>
      <c r="H70">
        <v>69</v>
      </c>
      <c r="I70" t="s">
        <v>230</v>
      </c>
      <c r="J70" t="s">
        <v>231</v>
      </c>
      <c r="K70">
        <v>182</v>
      </c>
    </row>
    <row r="71" spans="1:11" ht="15">
      <c r="A71" s="1">
        <f t="shared" si="7"/>
        <v>182</v>
      </c>
      <c r="B71" s="25" t="e">
        <f t="shared" si="8"/>
        <v>#VALUE!</v>
      </c>
      <c r="C71" t="str">
        <f t="shared" si="9"/>
        <v>01:05:11,27</v>
      </c>
      <c r="H71">
        <v>70</v>
      </c>
      <c r="I71" t="s">
        <v>228</v>
      </c>
      <c r="J71" t="s">
        <v>229</v>
      </c>
      <c r="K71">
        <v>183</v>
      </c>
    </row>
    <row r="72" spans="1:11" ht="15">
      <c r="A72" s="1">
        <f t="shared" si="7"/>
        <v>183</v>
      </c>
      <c r="B72" s="25" t="e">
        <f t="shared" si="8"/>
        <v>#VALUE!</v>
      </c>
      <c r="C72" t="str">
        <f t="shared" si="9"/>
        <v>01:05:12,06</v>
      </c>
      <c r="H72">
        <v>71</v>
      </c>
      <c r="I72" t="s">
        <v>226</v>
      </c>
      <c r="J72" t="s">
        <v>227</v>
      </c>
      <c r="K72">
        <v>224</v>
      </c>
    </row>
    <row r="73" spans="1:11" ht="15">
      <c r="A73" s="1">
        <f t="shared" si="7"/>
        <v>224</v>
      </c>
      <c r="B73" s="25" t="e">
        <f t="shared" si="8"/>
        <v>#VALUE!</v>
      </c>
      <c r="C73" t="str">
        <f t="shared" si="9"/>
        <v>01:09:40,79</v>
      </c>
      <c r="H73">
        <v>72</v>
      </c>
      <c r="I73" t="s">
        <v>224</v>
      </c>
      <c r="J73" t="s">
        <v>225</v>
      </c>
      <c r="K73">
        <v>190</v>
      </c>
    </row>
    <row r="74" spans="1:11" ht="15">
      <c r="A74" s="1">
        <f t="shared" si="7"/>
        <v>190</v>
      </c>
      <c r="B74" s="25" t="e">
        <f t="shared" si="8"/>
        <v>#VALUE!</v>
      </c>
      <c r="C74" t="str">
        <f t="shared" si="9"/>
        <v>01:13:17,18</v>
      </c>
      <c r="H74">
        <v>73</v>
      </c>
      <c r="I74" t="s">
        <v>222</v>
      </c>
      <c r="J74" t="s">
        <v>223</v>
      </c>
      <c r="K74">
        <v>189</v>
      </c>
    </row>
    <row r="75" spans="1:11" ht="15">
      <c r="A75" s="1">
        <f t="shared" si="7"/>
        <v>189</v>
      </c>
      <c r="B75" s="25" t="e">
        <f t="shared" si="8"/>
        <v>#VALUE!</v>
      </c>
      <c r="C75" t="str">
        <f t="shared" si="9"/>
        <v>01:13:30,40</v>
      </c>
      <c r="H75">
        <v>74</v>
      </c>
      <c r="I75" t="s">
        <v>220</v>
      </c>
      <c r="J75" t="s">
        <v>221</v>
      </c>
      <c r="K75">
        <v>225</v>
      </c>
    </row>
    <row r="76" spans="1:9" ht="15">
      <c r="A76" s="1">
        <f t="shared" si="7"/>
        <v>225</v>
      </c>
      <c r="B76" s="25" t="e">
        <f t="shared" si="8"/>
        <v>#VALUE!</v>
      </c>
      <c r="C76" t="str">
        <f t="shared" si="9"/>
        <v>01:16:11,30</v>
      </c>
      <c r="I76"/>
    </row>
    <row r="77" spans="1:9" ht="15">
      <c r="A77" s="1">
        <f t="shared" si="7"/>
        <v>0</v>
      </c>
      <c r="B77" s="25" t="e">
        <f t="shared" si="8"/>
        <v>#VALUE!</v>
      </c>
      <c r="C77" t="e">
        <f t="shared" si="9"/>
        <v>#VALUE!</v>
      </c>
      <c r="I77"/>
    </row>
    <row r="78" spans="1:9" ht="15">
      <c r="A78" s="1">
        <f t="shared" si="7"/>
        <v>0</v>
      </c>
      <c r="B78" s="25" t="e">
        <f t="shared" si="8"/>
        <v>#VALUE!</v>
      </c>
      <c r="C78" t="e">
        <f t="shared" si="9"/>
        <v>#VALUE!</v>
      </c>
      <c r="I78"/>
    </row>
    <row r="79" spans="1:9" ht="15">
      <c r="A79" s="1">
        <f t="shared" si="7"/>
        <v>0</v>
      </c>
      <c r="B79" s="25" t="e">
        <f t="shared" si="8"/>
        <v>#VALUE!</v>
      </c>
      <c r="C79" t="e">
        <f t="shared" si="9"/>
        <v>#VALUE!</v>
      </c>
      <c r="I79"/>
    </row>
    <row r="80" spans="1:9" ht="15">
      <c r="A80" s="1">
        <f t="shared" si="7"/>
        <v>0</v>
      </c>
      <c r="B80" s="25" t="e">
        <f t="shared" si="8"/>
        <v>#VALUE!</v>
      </c>
      <c r="C80" t="e">
        <f t="shared" si="9"/>
        <v>#VALUE!</v>
      </c>
      <c r="I80"/>
    </row>
    <row r="81" spans="1:9" ht="15">
      <c r="A81" s="1">
        <f t="shared" si="7"/>
        <v>0</v>
      </c>
      <c r="B81" s="25" t="e">
        <f t="shared" si="8"/>
        <v>#VALUE!</v>
      </c>
      <c r="C81" t="e">
        <f t="shared" si="9"/>
        <v>#VALUE!</v>
      </c>
      <c r="I81"/>
    </row>
    <row r="82" spans="1:9" ht="15">
      <c r="A82" s="1">
        <f t="shared" si="7"/>
        <v>0</v>
      </c>
      <c r="B82" s="25" t="e">
        <f t="shared" si="8"/>
        <v>#VALUE!</v>
      </c>
      <c r="C82" t="e">
        <f t="shared" si="9"/>
        <v>#VALUE!</v>
      </c>
      <c r="I82"/>
    </row>
    <row r="83" spans="1:9" ht="15">
      <c r="A83" s="1">
        <f t="shared" si="7"/>
        <v>0</v>
      </c>
      <c r="B83" s="25" t="e">
        <f t="shared" si="8"/>
        <v>#VALUE!</v>
      </c>
      <c r="C83" t="e">
        <f t="shared" si="9"/>
        <v>#VALUE!</v>
      </c>
      <c r="I83"/>
    </row>
    <row r="84" spans="1:9" ht="15">
      <c r="A84" s="1">
        <f t="shared" si="7"/>
        <v>0</v>
      </c>
      <c r="B84" s="25" t="e">
        <f t="shared" si="8"/>
        <v>#VALUE!</v>
      </c>
      <c r="C84" t="e">
        <f t="shared" si="9"/>
        <v>#VALUE!</v>
      </c>
      <c r="I84"/>
    </row>
    <row r="85" spans="1:9" ht="15">
      <c r="A85" s="1">
        <f t="shared" si="7"/>
        <v>0</v>
      </c>
      <c r="B85" s="25" t="e">
        <f t="shared" si="8"/>
        <v>#VALUE!</v>
      </c>
      <c r="C85" t="e">
        <f t="shared" si="9"/>
        <v>#VALUE!</v>
      </c>
      <c r="I85"/>
    </row>
    <row r="86" spans="1:9" ht="15">
      <c r="A86" s="1">
        <f t="shared" si="7"/>
        <v>0</v>
      </c>
      <c r="B86" s="25" t="e">
        <f t="shared" si="8"/>
        <v>#VALUE!</v>
      </c>
      <c r="C86" t="e">
        <f t="shared" si="9"/>
        <v>#VALUE!</v>
      </c>
      <c r="I86"/>
    </row>
    <row r="87" spans="1:9" ht="15">
      <c r="A87" s="1">
        <f t="shared" si="7"/>
        <v>0</v>
      </c>
      <c r="B87" s="25" t="e">
        <f t="shared" si="8"/>
        <v>#VALUE!</v>
      </c>
      <c r="C87" t="e">
        <f t="shared" si="9"/>
        <v>#VALUE!</v>
      </c>
      <c r="I87"/>
    </row>
    <row r="88" spans="1:9" ht="15">
      <c r="A88" s="1">
        <f t="shared" si="7"/>
        <v>0</v>
      </c>
      <c r="B88" s="25" t="e">
        <f t="shared" si="8"/>
        <v>#VALUE!</v>
      </c>
      <c r="C88" t="e">
        <f t="shared" si="9"/>
        <v>#VALUE!</v>
      </c>
      <c r="I88"/>
    </row>
    <row r="89" spans="1:9" ht="15">
      <c r="A89" s="1">
        <f t="shared" si="7"/>
        <v>0</v>
      </c>
      <c r="B89" s="25" t="e">
        <f t="shared" si="8"/>
        <v>#VALUE!</v>
      </c>
      <c r="C89" t="e">
        <f t="shared" si="9"/>
        <v>#VALUE!</v>
      </c>
      <c r="I89"/>
    </row>
    <row r="90" spans="1:9" ht="15">
      <c r="A90" s="1">
        <f t="shared" si="7"/>
        <v>0</v>
      </c>
      <c r="B90" s="25" t="e">
        <f t="shared" si="8"/>
        <v>#VALUE!</v>
      </c>
      <c r="C90" t="e">
        <f t="shared" si="9"/>
        <v>#VALUE!</v>
      </c>
      <c r="I90"/>
    </row>
    <row r="91" spans="1:11" ht="15">
      <c r="A91" s="1">
        <f>K90</f>
        <v>0</v>
      </c>
      <c r="B91" s="25" t="e">
        <f>VALUE(REPLACE(H90,1,5,""))</f>
        <v>#VALUE!</v>
      </c>
      <c r="C91" t="e">
        <f>REPLACE(J90,FIND(".",J90),1,",")</f>
        <v>#VALUE!</v>
      </c>
      <c r="I91"/>
      <c r="K91" s="46"/>
    </row>
    <row r="92" spans="1:11" ht="15">
      <c r="A92" s="1">
        <v>18</v>
      </c>
      <c r="B92" s="25" t="e">
        <f>VALUE(REPLACE(H91,1,5,""))</f>
        <v>#VALUE!</v>
      </c>
      <c r="C92" t="e">
        <f>REPLACE(J91,FIND(".",J91),1,",")</f>
        <v>#VALUE!</v>
      </c>
      <c r="I92"/>
      <c r="K92" s="46"/>
    </row>
    <row r="93" spans="1:11" ht="15">
      <c r="A93" s="1">
        <v>47</v>
      </c>
      <c r="B93" s="25" t="e">
        <f>VALUE(REPLACE(H92,1,5,""))</f>
        <v>#VALUE!</v>
      </c>
      <c r="C93" t="e">
        <f>REPLACE(J92,FIND(".",J92),1,",")</f>
        <v>#VALUE!</v>
      </c>
      <c r="I93"/>
      <c r="K93" s="46"/>
    </row>
    <row r="94" spans="1:12" ht="15">
      <c r="A94" s="1">
        <f>K93</f>
        <v>0</v>
      </c>
      <c r="B94" s="25" t="e">
        <f>VALUE(REPLACE(H93,1,5,""))</f>
        <v>#VALUE!</v>
      </c>
      <c r="C94" t="e">
        <f>REPLACE(J93,FIND(".",J93),1,",")</f>
        <v>#VALUE!</v>
      </c>
      <c r="I94"/>
      <c r="K94" s="46"/>
      <c r="L94" s="48"/>
    </row>
    <row r="95" spans="9:11" ht="15">
      <c r="I95"/>
      <c r="K95" s="46"/>
    </row>
    <row r="96" spans="9:11" ht="15">
      <c r="I96"/>
      <c r="K96" s="46"/>
    </row>
    <row r="97" spans="9:11" ht="15">
      <c r="I97"/>
      <c r="K97" s="46"/>
    </row>
    <row r="98" spans="9:11" ht="15">
      <c r="I98"/>
      <c r="K98" s="46"/>
    </row>
    <row r="99" spans="9:11" ht="15">
      <c r="I99"/>
      <c r="K99" s="46"/>
    </row>
    <row r="100" spans="9:11" ht="15">
      <c r="I100"/>
      <c r="K100" s="46"/>
    </row>
    <row r="101" spans="9:11" ht="15">
      <c r="I101"/>
      <c r="K101" s="46"/>
    </row>
    <row r="102" spans="9:11" ht="15">
      <c r="I102"/>
      <c r="K102" s="46"/>
    </row>
    <row r="103" spans="9:11" ht="15">
      <c r="I103"/>
      <c r="K103" s="46"/>
    </row>
    <row r="104" spans="9:11" ht="15">
      <c r="I104"/>
      <c r="K104" s="46"/>
    </row>
  </sheetData>
  <sheetProtection/>
  <autoFilter ref="H1:K36">
    <sortState ref="H2:K104">
      <sortCondition sortBy="value" ref="J2:J104"/>
    </sortState>
  </autoFilter>
  <printOptions/>
  <pageMargins left="0.7" right="0.7" top="0.75" bottom="0.75" header="0.3" footer="0.3"/>
  <pageSetup horizontalDpi="600" verticalDpi="600" orientation="portrait" paperSize="9" r:id="rId1"/>
  <ignoredErrors>
    <ignoredError sqref="B45:B46 C45:C4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D76"/>
  <sheetViews>
    <sheetView zoomScalePageLayoutView="0" workbookViewId="0" topLeftCell="A1">
      <selection activeCell="A3" sqref="A3:D76"/>
    </sheetView>
  </sheetViews>
  <sheetFormatPr defaultColWidth="9.140625" defaultRowHeight="15"/>
  <cols>
    <col min="2" max="2" width="16.28125" style="0" customWidth="1"/>
    <col min="3" max="3" width="15.00390625" style="0" customWidth="1"/>
    <col min="6" max="6" width="13.140625" style="0" customWidth="1"/>
    <col min="7" max="7" width="13.8515625" style="0" customWidth="1"/>
    <col min="8" max="8" width="12.00390625" style="0" customWidth="1"/>
    <col min="10" max="10" width="12.00390625" style="0" customWidth="1"/>
    <col min="11" max="11" width="13.140625" style="0" customWidth="1"/>
  </cols>
  <sheetData>
    <row r="2" spans="1:3" ht="15">
      <c r="A2" t="s">
        <v>21</v>
      </c>
      <c r="B2" t="s">
        <v>49</v>
      </c>
      <c r="C2" t="s">
        <v>50</v>
      </c>
    </row>
    <row r="3" spans="1:4" ht="15">
      <c r="A3">
        <v>1</v>
      </c>
      <c r="B3" t="s">
        <v>361</v>
      </c>
      <c r="C3" t="s">
        <v>361</v>
      </c>
      <c r="D3">
        <v>167</v>
      </c>
    </row>
    <row r="4" spans="1:4" ht="15">
      <c r="A4">
        <v>2</v>
      </c>
      <c r="B4" t="s">
        <v>359</v>
      </c>
      <c r="C4" t="s">
        <v>360</v>
      </c>
      <c r="D4">
        <v>166</v>
      </c>
    </row>
    <row r="5" spans="1:4" ht="15">
      <c r="A5">
        <v>3</v>
      </c>
      <c r="B5" t="s">
        <v>357</v>
      </c>
      <c r="C5" t="s">
        <v>358</v>
      </c>
      <c r="D5">
        <v>162</v>
      </c>
    </row>
    <row r="6" spans="1:4" ht="15">
      <c r="A6">
        <v>4</v>
      </c>
      <c r="B6" t="s">
        <v>355</v>
      </c>
      <c r="C6" t="s">
        <v>356</v>
      </c>
      <c r="D6">
        <v>163</v>
      </c>
    </row>
    <row r="7" spans="1:4" ht="15">
      <c r="A7">
        <v>5</v>
      </c>
      <c r="B7" t="s">
        <v>353</v>
      </c>
      <c r="C7" t="s">
        <v>354</v>
      </c>
      <c r="D7">
        <v>200</v>
      </c>
    </row>
    <row r="8" spans="1:4" ht="15">
      <c r="A8">
        <v>6</v>
      </c>
      <c r="B8" t="s">
        <v>351</v>
      </c>
      <c r="C8" t="s">
        <v>352</v>
      </c>
      <c r="D8">
        <v>13</v>
      </c>
    </row>
    <row r="9" spans="1:4" ht="15">
      <c r="A9">
        <v>7</v>
      </c>
      <c r="B9" t="s">
        <v>349</v>
      </c>
      <c r="C9" t="s">
        <v>350</v>
      </c>
      <c r="D9">
        <v>165</v>
      </c>
    </row>
    <row r="10" spans="1:4" ht="15">
      <c r="A10">
        <v>8</v>
      </c>
      <c r="B10" t="s">
        <v>347</v>
      </c>
      <c r="C10" t="s">
        <v>348</v>
      </c>
      <c r="D10">
        <v>174</v>
      </c>
    </row>
    <row r="11" spans="1:4" ht="15">
      <c r="A11">
        <v>9</v>
      </c>
      <c r="B11" t="s">
        <v>345</v>
      </c>
      <c r="C11" t="s">
        <v>346</v>
      </c>
      <c r="D11">
        <v>220</v>
      </c>
    </row>
    <row r="12" spans="1:4" ht="15">
      <c r="A12">
        <v>10</v>
      </c>
      <c r="B12" t="s">
        <v>343</v>
      </c>
      <c r="C12" t="s">
        <v>344</v>
      </c>
      <c r="D12">
        <v>198</v>
      </c>
    </row>
    <row r="13" spans="1:4" ht="15">
      <c r="A13">
        <v>11</v>
      </c>
      <c r="B13" t="s">
        <v>341</v>
      </c>
      <c r="C13" t="s">
        <v>342</v>
      </c>
      <c r="D13">
        <v>204</v>
      </c>
    </row>
    <row r="14" spans="1:4" ht="15">
      <c r="A14">
        <v>12</v>
      </c>
      <c r="B14" t="s">
        <v>318</v>
      </c>
      <c r="C14" t="s">
        <v>340</v>
      </c>
      <c r="D14">
        <v>217</v>
      </c>
    </row>
    <row r="15" spans="1:4" ht="15">
      <c r="A15">
        <v>13</v>
      </c>
      <c r="B15" t="s">
        <v>338</v>
      </c>
      <c r="C15" t="s">
        <v>339</v>
      </c>
      <c r="D15">
        <v>216</v>
      </c>
    </row>
    <row r="16" spans="1:4" ht="15">
      <c r="A16">
        <v>14</v>
      </c>
      <c r="B16" t="s">
        <v>336</v>
      </c>
      <c r="C16" t="s">
        <v>337</v>
      </c>
      <c r="D16">
        <v>169</v>
      </c>
    </row>
    <row r="17" spans="1:4" ht="15">
      <c r="A17">
        <v>15</v>
      </c>
      <c r="B17" t="s">
        <v>334</v>
      </c>
      <c r="C17" t="s">
        <v>335</v>
      </c>
      <c r="D17">
        <v>206</v>
      </c>
    </row>
    <row r="18" spans="1:4" ht="15">
      <c r="A18">
        <v>16</v>
      </c>
      <c r="B18" t="s">
        <v>332</v>
      </c>
      <c r="C18" t="s">
        <v>333</v>
      </c>
      <c r="D18">
        <v>181</v>
      </c>
    </row>
    <row r="19" spans="1:4" ht="15">
      <c r="A19">
        <v>17</v>
      </c>
      <c r="B19" t="s">
        <v>330</v>
      </c>
      <c r="C19" t="s">
        <v>331</v>
      </c>
      <c r="D19">
        <v>160</v>
      </c>
    </row>
    <row r="20" spans="1:4" ht="15">
      <c r="A20">
        <v>18</v>
      </c>
      <c r="B20" t="s">
        <v>328</v>
      </c>
      <c r="C20" t="s">
        <v>329</v>
      </c>
      <c r="D20">
        <v>209</v>
      </c>
    </row>
    <row r="21" spans="1:4" ht="15">
      <c r="A21">
        <v>19</v>
      </c>
      <c r="B21" t="s">
        <v>326</v>
      </c>
      <c r="C21" t="s">
        <v>327</v>
      </c>
      <c r="D21">
        <v>227</v>
      </c>
    </row>
    <row r="22" spans="1:4" ht="15">
      <c r="A22">
        <v>20</v>
      </c>
      <c r="B22" t="s">
        <v>324</v>
      </c>
      <c r="C22" t="s">
        <v>325</v>
      </c>
      <c r="D22">
        <v>215</v>
      </c>
    </row>
    <row r="23" spans="1:4" ht="15">
      <c r="A23">
        <v>21</v>
      </c>
      <c r="B23" t="s">
        <v>322</v>
      </c>
      <c r="C23" t="s">
        <v>323</v>
      </c>
      <c r="D23">
        <v>173</v>
      </c>
    </row>
    <row r="24" spans="1:4" ht="15">
      <c r="A24">
        <v>22</v>
      </c>
      <c r="B24" t="s">
        <v>320</v>
      </c>
      <c r="C24" t="s">
        <v>321</v>
      </c>
      <c r="D24">
        <v>164</v>
      </c>
    </row>
    <row r="25" spans="1:4" ht="15">
      <c r="A25">
        <v>23</v>
      </c>
      <c r="B25" t="s">
        <v>318</v>
      </c>
      <c r="C25" t="s">
        <v>319</v>
      </c>
      <c r="D25">
        <v>199</v>
      </c>
    </row>
    <row r="26" spans="1:4" ht="15">
      <c r="A26">
        <v>24</v>
      </c>
      <c r="B26" t="s">
        <v>316</v>
      </c>
      <c r="C26" t="s">
        <v>317</v>
      </c>
      <c r="D26">
        <v>10</v>
      </c>
    </row>
    <row r="27" spans="1:4" ht="15">
      <c r="A27">
        <v>25</v>
      </c>
      <c r="B27" t="s">
        <v>314</v>
      </c>
      <c r="C27" t="s">
        <v>315</v>
      </c>
      <c r="D27">
        <v>195</v>
      </c>
    </row>
    <row r="28" spans="1:4" ht="15">
      <c r="A28">
        <v>26</v>
      </c>
      <c r="B28" t="s">
        <v>312</v>
      </c>
      <c r="C28" t="s">
        <v>313</v>
      </c>
      <c r="D28">
        <v>180</v>
      </c>
    </row>
    <row r="29" spans="1:4" ht="15">
      <c r="A29">
        <v>27</v>
      </c>
      <c r="B29" t="s">
        <v>104</v>
      </c>
      <c r="C29" t="s">
        <v>311</v>
      </c>
      <c r="D29">
        <v>202</v>
      </c>
    </row>
    <row r="30" spans="1:4" ht="15">
      <c r="A30">
        <v>28</v>
      </c>
      <c r="B30" t="s">
        <v>309</v>
      </c>
      <c r="C30" t="s">
        <v>310</v>
      </c>
      <c r="D30">
        <v>197</v>
      </c>
    </row>
    <row r="31" spans="1:4" ht="15">
      <c r="A31">
        <v>29</v>
      </c>
      <c r="B31" t="s">
        <v>103</v>
      </c>
      <c r="C31" t="s">
        <v>308</v>
      </c>
      <c r="D31">
        <v>185</v>
      </c>
    </row>
    <row r="32" spans="1:4" ht="15">
      <c r="A32">
        <v>30</v>
      </c>
      <c r="B32" t="s">
        <v>306</v>
      </c>
      <c r="C32" t="s">
        <v>307</v>
      </c>
      <c r="D32">
        <v>222</v>
      </c>
    </row>
    <row r="33" spans="1:4" ht="15">
      <c r="A33">
        <v>31</v>
      </c>
      <c r="B33" t="s">
        <v>304</v>
      </c>
      <c r="C33" t="s">
        <v>305</v>
      </c>
      <c r="D33">
        <v>214</v>
      </c>
    </row>
    <row r="34" spans="1:4" ht="15">
      <c r="A34">
        <v>32</v>
      </c>
      <c r="B34" t="s">
        <v>302</v>
      </c>
      <c r="C34" t="s">
        <v>303</v>
      </c>
      <c r="D34">
        <v>188</v>
      </c>
    </row>
    <row r="35" spans="1:4" ht="15">
      <c r="A35">
        <v>33</v>
      </c>
      <c r="B35" t="s">
        <v>300</v>
      </c>
      <c r="C35" t="s">
        <v>301</v>
      </c>
      <c r="D35">
        <v>213</v>
      </c>
    </row>
    <row r="36" spans="1:4" ht="15">
      <c r="A36">
        <v>34</v>
      </c>
      <c r="B36" t="s">
        <v>298</v>
      </c>
      <c r="C36" t="s">
        <v>299</v>
      </c>
      <c r="D36">
        <v>170</v>
      </c>
    </row>
    <row r="37" spans="1:4" ht="15">
      <c r="A37">
        <v>35</v>
      </c>
      <c r="B37" t="s">
        <v>296</v>
      </c>
      <c r="C37" t="s">
        <v>297</v>
      </c>
      <c r="D37">
        <v>231</v>
      </c>
    </row>
    <row r="38" spans="1:4" ht="15">
      <c r="A38">
        <v>36</v>
      </c>
      <c r="B38" t="s">
        <v>294</v>
      </c>
      <c r="C38" t="s">
        <v>295</v>
      </c>
      <c r="D38">
        <v>201</v>
      </c>
    </row>
    <row r="39" spans="1:4" ht="15">
      <c r="A39">
        <v>37</v>
      </c>
      <c r="B39" t="s">
        <v>292</v>
      </c>
      <c r="C39" t="s">
        <v>293</v>
      </c>
      <c r="D39">
        <v>205</v>
      </c>
    </row>
    <row r="40" spans="1:4" ht="15">
      <c r="A40">
        <v>38</v>
      </c>
      <c r="B40" t="s">
        <v>290</v>
      </c>
      <c r="C40" t="s">
        <v>291</v>
      </c>
      <c r="D40">
        <v>192</v>
      </c>
    </row>
    <row r="41" spans="1:4" ht="15">
      <c r="A41">
        <v>39</v>
      </c>
      <c r="B41" t="s">
        <v>288</v>
      </c>
      <c r="C41" t="s">
        <v>289</v>
      </c>
      <c r="D41">
        <v>221</v>
      </c>
    </row>
    <row r="42" spans="1:4" ht="15">
      <c r="A42">
        <v>40</v>
      </c>
      <c r="B42" t="s">
        <v>286</v>
      </c>
      <c r="C42" t="s">
        <v>287</v>
      </c>
      <c r="D42">
        <v>228</v>
      </c>
    </row>
    <row r="43" spans="1:4" ht="15">
      <c r="A43">
        <v>41</v>
      </c>
      <c r="B43" t="s">
        <v>284</v>
      </c>
      <c r="C43" t="s">
        <v>285</v>
      </c>
      <c r="D43">
        <v>207</v>
      </c>
    </row>
    <row r="44" spans="1:4" ht="15">
      <c r="A44">
        <v>42</v>
      </c>
      <c r="B44" t="s">
        <v>282</v>
      </c>
      <c r="C44" t="s">
        <v>283</v>
      </c>
      <c r="D44">
        <v>172</v>
      </c>
    </row>
    <row r="45" spans="1:4" ht="15">
      <c r="A45">
        <v>43</v>
      </c>
      <c r="B45" t="s">
        <v>280</v>
      </c>
      <c r="C45" t="s">
        <v>281</v>
      </c>
      <c r="D45">
        <v>168</v>
      </c>
    </row>
    <row r="46" spans="1:4" ht="15">
      <c r="A46">
        <v>44</v>
      </c>
      <c r="B46" t="s">
        <v>278</v>
      </c>
      <c r="C46" t="s">
        <v>279</v>
      </c>
      <c r="D46">
        <v>176</v>
      </c>
    </row>
    <row r="47" spans="1:4" ht="15">
      <c r="A47">
        <v>45</v>
      </c>
      <c r="B47" t="s">
        <v>276</v>
      </c>
      <c r="C47" t="s">
        <v>277</v>
      </c>
      <c r="D47">
        <v>196</v>
      </c>
    </row>
    <row r="48" spans="1:4" ht="15">
      <c r="A48">
        <v>46</v>
      </c>
      <c r="B48" t="s">
        <v>274</v>
      </c>
      <c r="C48" t="s">
        <v>275</v>
      </c>
      <c r="D48">
        <v>208</v>
      </c>
    </row>
    <row r="49" spans="1:4" ht="15">
      <c r="A49">
        <v>47</v>
      </c>
      <c r="B49" t="s">
        <v>272</v>
      </c>
      <c r="C49" t="s">
        <v>273</v>
      </c>
      <c r="D49">
        <v>223</v>
      </c>
    </row>
    <row r="50" spans="1:4" ht="15">
      <c r="A50">
        <v>48</v>
      </c>
      <c r="B50" t="s">
        <v>270</v>
      </c>
      <c r="C50" t="s">
        <v>271</v>
      </c>
      <c r="D50">
        <v>175</v>
      </c>
    </row>
    <row r="51" spans="1:4" ht="15">
      <c r="A51">
        <v>49</v>
      </c>
      <c r="B51" t="s">
        <v>268</v>
      </c>
      <c r="C51" t="s">
        <v>269</v>
      </c>
      <c r="D51">
        <v>210</v>
      </c>
    </row>
    <row r="52" spans="1:4" ht="15">
      <c r="A52">
        <v>50</v>
      </c>
      <c r="B52" t="s">
        <v>266</v>
      </c>
      <c r="C52" t="s">
        <v>267</v>
      </c>
      <c r="D52">
        <v>219</v>
      </c>
    </row>
    <row r="53" spans="1:4" ht="15">
      <c r="A53">
        <v>51</v>
      </c>
      <c r="B53" t="s">
        <v>264</v>
      </c>
      <c r="C53" t="s">
        <v>265</v>
      </c>
      <c r="D53">
        <v>229</v>
      </c>
    </row>
    <row r="54" spans="1:4" ht="15">
      <c r="A54">
        <v>52</v>
      </c>
      <c r="B54" t="s">
        <v>262</v>
      </c>
      <c r="C54" t="s">
        <v>263</v>
      </c>
      <c r="D54">
        <v>187</v>
      </c>
    </row>
    <row r="55" spans="1:4" ht="15">
      <c r="A55">
        <v>53</v>
      </c>
      <c r="B55" t="s">
        <v>260</v>
      </c>
      <c r="C55" t="s">
        <v>261</v>
      </c>
      <c r="D55">
        <v>171</v>
      </c>
    </row>
    <row r="56" spans="1:4" ht="15">
      <c r="A56">
        <v>54</v>
      </c>
      <c r="B56" t="s">
        <v>258</v>
      </c>
      <c r="C56" t="s">
        <v>259</v>
      </c>
      <c r="D56">
        <v>178</v>
      </c>
    </row>
    <row r="57" spans="1:4" ht="15">
      <c r="A57">
        <v>55</v>
      </c>
      <c r="B57" t="s">
        <v>363</v>
      </c>
      <c r="C57" t="s">
        <v>362</v>
      </c>
      <c r="D57">
        <v>218</v>
      </c>
    </row>
    <row r="58" spans="1:4" ht="15">
      <c r="A58">
        <v>56</v>
      </c>
      <c r="B58" t="s">
        <v>256</v>
      </c>
      <c r="C58" t="s">
        <v>257</v>
      </c>
      <c r="D58">
        <v>191</v>
      </c>
    </row>
    <row r="59" spans="1:4" ht="15">
      <c r="A59">
        <v>57</v>
      </c>
      <c r="B59" t="s">
        <v>254</v>
      </c>
      <c r="C59" t="s">
        <v>255</v>
      </c>
      <c r="D59">
        <v>186</v>
      </c>
    </row>
    <row r="60" spans="1:4" ht="15">
      <c r="A60">
        <v>58</v>
      </c>
      <c r="B60" t="s">
        <v>252</v>
      </c>
      <c r="C60" t="s">
        <v>253</v>
      </c>
      <c r="D60">
        <v>194</v>
      </c>
    </row>
    <row r="61" spans="1:4" ht="15">
      <c r="A61">
        <v>59</v>
      </c>
      <c r="B61" t="s">
        <v>250</v>
      </c>
      <c r="C61" t="s">
        <v>251</v>
      </c>
      <c r="D61">
        <v>203</v>
      </c>
    </row>
    <row r="62" spans="1:4" ht="15">
      <c r="A62">
        <v>60</v>
      </c>
      <c r="B62" t="s">
        <v>248</v>
      </c>
      <c r="C62" t="s">
        <v>249</v>
      </c>
      <c r="D62">
        <v>184</v>
      </c>
    </row>
    <row r="63" spans="1:4" ht="15">
      <c r="A63">
        <v>61</v>
      </c>
      <c r="B63" t="s">
        <v>246</v>
      </c>
      <c r="C63" t="s">
        <v>247</v>
      </c>
      <c r="D63">
        <v>211</v>
      </c>
    </row>
    <row r="64" spans="1:4" ht="15">
      <c r="A64">
        <v>62</v>
      </c>
      <c r="B64" t="s">
        <v>244</v>
      </c>
      <c r="C64" t="s">
        <v>245</v>
      </c>
      <c r="D64">
        <v>230</v>
      </c>
    </row>
    <row r="65" spans="1:4" ht="15">
      <c r="A65">
        <v>63</v>
      </c>
      <c r="B65" t="s">
        <v>242</v>
      </c>
      <c r="C65" t="s">
        <v>243</v>
      </c>
      <c r="D65">
        <v>177</v>
      </c>
    </row>
    <row r="66" spans="1:4" ht="15">
      <c r="A66">
        <v>64</v>
      </c>
      <c r="B66" t="s">
        <v>240</v>
      </c>
      <c r="C66" t="s">
        <v>241</v>
      </c>
      <c r="D66">
        <v>212</v>
      </c>
    </row>
    <row r="67" spans="1:4" ht="15">
      <c r="A67">
        <v>65</v>
      </c>
      <c r="B67" t="s">
        <v>238</v>
      </c>
      <c r="C67" t="s">
        <v>239</v>
      </c>
      <c r="D67">
        <v>226</v>
      </c>
    </row>
    <row r="68" spans="1:4" ht="15">
      <c r="A68">
        <v>66</v>
      </c>
      <c r="B68" t="s">
        <v>236</v>
      </c>
      <c r="C68" t="s">
        <v>237</v>
      </c>
      <c r="D68">
        <v>161</v>
      </c>
    </row>
    <row r="69" spans="1:4" ht="15">
      <c r="A69">
        <v>67</v>
      </c>
      <c r="B69" t="s">
        <v>234</v>
      </c>
      <c r="C69" t="s">
        <v>235</v>
      </c>
      <c r="D69">
        <v>179</v>
      </c>
    </row>
    <row r="70" spans="1:4" ht="15">
      <c r="A70">
        <v>68</v>
      </c>
      <c r="B70" t="s">
        <v>232</v>
      </c>
      <c r="C70" t="s">
        <v>233</v>
      </c>
      <c r="D70">
        <v>193</v>
      </c>
    </row>
    <row r="71" spans="1:4" ht="15">
      <c r="A71">
        <v>69</v>
      </c>
      <c r="B71" t="s">
        <v>230</v>
      </c>
      <c r="C71" t="s">
        <v>231</v>
      </c>
      <c r="D71">
        <v>182</v>
      </c>
    </row>
    <row r="72" spans="1:4" ht="15">
      <c r="A72">
        <v>70</v>
      </c>
      <c r="B72" t="s">
        <v>228</v>
      </c>
      <c r="C72" t="s">
        <v>229</v>
      </c>
      <c r="D72">
        <v>183</v>
      </c>
    </row>
    <row r="73" spans="1:4" ht="15">
      <c r="A73">
        <v>71</v>
      </c>
      <c r="B73" t="s">
        <v>226</v>
      </c>
      <c r="C73" t="s">
        <v>227</v>
      </c>
      <c r="D73">
        <v>224</v>
      </c>
    </row>
    <row r="74" spans="1:4" ht="15">
      <c r="A74">
        <v>72</v>
      </c>
      <c r="B74" t="s">
        <v>224</v>
      </c>
      <c r="C74" t="s">
        <v>225</v>
      </c>
      <c r="D74">
        <v>190</v>
      </c>
    </row>
    <row r="75" spans="1:4" ht="15">
      <c r="A75">
        <v>73</v>
      </c>
      <c r="B75" t="s">
        <v>222</v>
      </c>
      <c r="C75" t="s">
        <v>223</v>
      </c>
      <c r="D75">
        <v>189</v>
      </c>
    </row>
    <row r="76" spans="1:4" ht="15">
      <c r="A76">
        <v>74</v>
      </c>
      <c r="B76" t="s">
        <v>220</v>
      </c>
      <c r="C76" t="s">
        <v>221</v>
      </c>
      <c r="D76">
        <v>225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E75"/>
  <sheetViews>
    <sheetView zoomScalePageLayoutView="0" workbookViewId="0" topLeftCell="B56">
      <selection activeCell="C2" sqref="C2:E75"/>
    </sheetView>
  </sheetViews>
  <sheetFormatPr defaultColWidth="9.140625" defaultRowHeight="15"/>
  <cols>
    <col min="4" max="4" width="12.28125" style="0" customWidth="1"/>
    <col min="5" max="5" width="13.7109375" style="0" customWidth="1"/>
  </cols>
  <sheetData>
    <row r="1" spans="3:5" ht="15">
      <c r="C1" t="s">
        <v>42</v>
      </c>
      <c r="D1" t="s">
        <v>42</v>
      </c>
      <c r="E1" t="s">
        <v>42</v>
      </c>
    </row>
    <row r="2" spans="3:5" ht="15">
      <c r="C2">
        <v>1</v>
      </c>
      <c r="D2" t="s">
        <v>361</v>
      </c>
      <c r="E2" t="s">
        <v>361</v>
      </c>
    </row>
    <row r="3" spans="3:5" ht="15">
      <c r="C3">
        <v>2</v>
      </c>
      <c r="D3" t="s">
        <v>359</v>
      </c>
      <c r="E3" t="s">
        <v>360</v>
      </c>
    </row>
    <row r="4" spans="3:5" ht="15">
      <c r="C4">
        <v>3</v>
      </c>
      <c r="D4" t="s">
        <v>357</v>
      </c>
      <c r="E4" t="s">
        <v>358</v>
      </c>
    </row>
    <row r="5" spans="3:5" ht="15">
      <c r="C5">
        <v>4</v>
      </c>
      <c r="D5" t="s">
        <v>355</v>
      </c>
      <c r="E5" t="s">
        <v>356</v>
      </c>
    </row>
    <row r="6" spans="3:5" ht="15">
      <c r="C6">
        <v>5</v>
      </c>
      <c r="D6" t="s">
        <v>353</v>
      </c>
      <c r="E6" t="s">
        <v>354</v>
      </c>
    </row>
    <row r="7" spans="3:5" ht="15">
      <c r="C7">
        <v>6</v>
      </c>
      <c r="D7" t="s">
        <v>351</v>
      </c>
      <c r="E7" t="s">
        <v>352</v>
      </c>
    </row>
    <row r="8" spans="3:5" ht="15">
      <c r="C8">
        <v>7</v>
      </c>
      <c r="D8" t="s">
        <v>349</v>
      </c>
      <c r="E8" t="s">
        <v>350</v>
      </c>
    </row>
    <row r="9" spans="3:5" ht="15">
      <c r="C9">
        <v>8</v>
      </c>
      <c r="D9" t="s">
        <v>347</v>
      </c>
      <c r="E9" t="s">
        <v>348</v>
      </c>
    </row>
    <row r="10" spans="3:5" ht="15">
      <c r="C10">
        <v>9</v>
      </c>
      <c r="D10" t="s">
        <v>345</v>
      </c>
      <c r="E10" t="s">
        <v>346</v>
      </c>
    </row>
    <row r="11" spans="3:5" ht="15">
      <c r="C11">
        <v>10</v>
      </c>
      <c r="D11" t="s">
        <v>343</v>
      </c>
      <c r="E11" t="s">
        <v>344</v>
      </c>
    </row>
    <row r="12" spans="3:5" ht="15">
      <c r="C12">
        <v>11</v>
      </c>
      <c r="D12" t="s">
        <v>341</v>
      </c>
      <c r="E12" t="s">
        <v>342</v>
      </c>
    </row>
    <row r="13" spans="3:5" ht="15">
      <c r="C13">
        <v>12</v>
      </c>
      <c r="D13" t="s">
        <v>318</v>
      </c>
      <c r="E13" t="s">
        <v>340</v>
      </c>
    </row>
    <row r="14" spans="3:5" ht="15">
      <c r="C14">
        <v>13</v>
      </c>
      <c r="D14" t="s">
        <v>338</v>
      </c>
      <c r="E14" t="s">
        <v>339</v>
      </c>
    </row>
    <row r="15" spans="3:5" ht="15">
      <c r="C15">
        <v>14</v>
      </c>
      <c r="D15" t="s">
        <v>336</v>
      </c>
      <c r="E15" t="s">
        <v>337</v>
      </c>
    </row>
    <row r="16" spans="3:5" ht="15">
      <c r="C16">
        <v>15</v>
      </c>
      <c r="D16" t="s">
        <v>334</v>
      </c>
      <c r="E16" t="s">
        <v>335</v>
      </c>
    </row>
    <row r="17" spans="3:5" ht="15">
      <c r="C17">
        <v>16</v>
      </c>
      <c r="D17" t="s">
        <v>332</v>
      </c>
      <c r="E17" t="s">
        <v>333</v>
      </c>
    </row>
    <row r="18" spans="3:5" ht="15">
      <c r="C18">
        <v>17</v>
      </c>
      <c r="D18" t="s">
        <v>330</v>
      </c>
      <c r="E18" t="s">
        <v>331</v>
      </c>
    </row>
    <row r="19" spans="3:5" ht="15">
      <c r="C19">
        <v>18</v>
      </c>
      <c r="D19" t="s">
        <v>328</v>
      </c>
      <c r="E19" t="s">
        <v>329</v>
      </c>
    </row>
    <row r="20" spans="3:5" ht="15">
      <c r="C20">
        <v>19</v>
      </c>
      <c r="D20" t="s">
        <v>326</v>
      </c>
      <c r="E20" t="s">
        <v>327</v>
      </c>
    </row>
    <row r="21" spans="3:5" ht="15">
      <c r="C21">
        <v>20</v>
      </c>
      <c r="D21" t="s">
        <v>324</v>
      </c>
      <c r="E21" t="s">
        <v>325</v>
      </c>
    </row>
    <row r="22" spans="3:5" ht="15">
      <c r="C22">
        <v>21</v>
      </c>
      <c r="D22" t="s">
        <v>322</v>
      </c>
      <c r="E22" t="s">
        <v>323</v>
      </c>
    </row>
    <row r="23" spans="3:5" ht="15">
      <c r="C23">
        <v>22</v>
      </c>
      <c r="D23" t="s">
        <v>320</v>
      </c>
      <c r="E23" t="s">
        <v>321</v>
      </c>
    </row>
    <row r="24" spans="3:5" ht="15">
      <c r="C24">
        <v>23</v>
      </c>
      <c r="D24" t="s">
        <v>318</v>
      </c>
      <c r="E24" t="s">
        <v>319</v>
      </c>
    </row>
    <row r="25" spans="3:5" ht="15">
      <c r="C25">
        <v>24</v>
      </c>
      <c r="D25" t="s">
        <v>316</v>
      </c>
      <c r="E25" t="s">
        <v>317</v>
      </c>
    </row>
    <row r="26" spans="3:5" ht="15">
      <c r="C26">
        <v>25</v>
      </c>
      <c r="D26" t="s">
        <v>314</v>
      </c>
      <c r="E26" t="s">
        <v>315</v>
      </c>
    </row>
    <row r="27" spans="3:5" ht="15">
      <c r="C27">
        <v>26</v>
      </c>
      <c r="D27" t="s">
        <v>312</v>
      </c>
      <c r="E27" t="s">
        <v>313</v>
      </c>
    </row>
    <row r="28" spans="3:5" ht="15">
      <c r="C28">
        <v>27</v>
      </c>
      <c r="D28" t="s">
        <v>104</v>
      </c>
      <c r="E28" t="s">
        <v>311</v>
      </c>
    </row>
    <row r="29" spans="3:5" ht="15">
      <c r="C29">
        <v>28</v>
      </c>
      <c r="D29" t="s">
        <v>309</v>
      </c>
      <c r="E29" t="s">
        <v>310</v>
      </c>
    </row>
    <row r="30" spans="3:5" ht="15">
      <c r="C30">
        <v>29</v>
      </c>
      <c r="D30" t="s">
        <v>103</v>
      </c>
      <c r="E30" t="s">
        <v>308</v>
      </c>
    </row>
    <row r="31" spans="3:5" ht="15">
      <c r="C31">
        <v>30</v>
      </c>
      <c r="D31" t="s">
        <v>306</v>
      </c>
      <c r="E31" t="s">
        <v>307</v>
      </c>
    </row>
    <row r="32" spans="3:5" ht="15">
      <c r="C32">
        <v>31</v>
      </c>
      <c r="D32" t="s">
        <v>304</v>
      </c>
      <c r="E32" t="s">
        <v>305</v>
      </c>
    </row>
    <row r="33" spans="3:5" ht="15">
      <c r="C33">
        <v>32</v>
      </c>
      <c r="D33" t="s">
        <v>302</v>
      </c>
      <c r="E33" t="s">
        <v>303</v>
      </c>
    </row>
    <row r="34" spans="3:5" ht="15">
      <c r="C34">
        <v>33</v>
      </c>
      <c r="D34" t="s">
        <v>300</v>
      </c>
      <c r="E34" t="s">
        <v>301</v>
      </c>
    </row>
    <row r="35" spans="3:5" ht="15">
      <c r="C35">
        <v>34</v>
      </c>
      <c r="D35" t="s">
        <v>298</v>
      </c>
      <c r="E35" t="s">
        <v>299</v>
      </c>
    </row>
    <row r="36" spans="3:5" ht="15">
      <c r="C36">
        <v>35</v>
      </c>
      <c r="D36" t="s">
        <v>296</v>
      </c>
      <c r="E36" t="s">
        <v>297</v>
      </c>
    </row>
    <row r="37" spans="3:5" ht="15">
      <c r="C37">
        <v>36</v>
      </c>
      <c r="D37" t="s">
        <v>294</v>
      </c>
      <c r="E37" t="s">
        <v>295</v>
      </c>
    </row>
    <row r="38" spans="3:5" ht="15">
      <c r="C38">
        <v>37</v>
      </c>
      <c r="D38" t="s">
        <v>292</v>
      </c>
      <c r="E38" t="s">
        <v>293</v>
      </c>
    </row>
    <row r="39" spans="3:5" ht="15">
      <c r="C39">
        <v>38</v>
      </c>
      <c r="D39" t="s">
        <v>290</v>
      </c>
      <c r="E39" t="s">
        <v>291</v>
      </c>
    </row>
    <row r="40" spans="3:5" ht="15">
      <c r="C40">
        <v>39</v>
      </c>
      <c r="D40" t="s">
        <v>288</v>
      </c>
      <c r="E40" t="s">
        <v>289</v>
      </c>
    </row>
    <row r="41" spans="3:5" ht="15">
      <c r="C41">
        <v>40</v>
      </c>
      <c r="D41" t="s">
        <v>286</v>
      </c>
      <c r="E41" t="s">
        <v>287</v>
      </c>
    </row>
    <row r="42" spans="3:5" ht="15">
      <c r="C42">
        <v>41</v>
      </c>
      <c r="D42" t="s">
        <v>284</v>
      </c>
      <c r="E42" t="s">
        <v>285</v>
      </c>
    </row>
    <row r="43" spans="3:5" ht="15">
      <c r="C43">
        <v>42</v>
      </c>
      <c r="D43" t="s">
        <v>282</v>
      </c>
      <c r="E43" t="s">
        <v>283</v>
      </c>
    </row>
    <row r="44" spans="3:5" ht="15">
      <c r="C44">
        <v>43</v>
      </c>
      <c r="D44" t="s">
        <v>280</v>
      </c>
      <c r="E44" t="s">
        <v>281</v>
      </c>
    </row>
    <row r="45" spans="3:5" ht="15">
      <c r="C45">
        <v>44</v>
      </c>
      <c r="D45" t="s">
        <v>278</v>
      </c>
      <c r="E45" t="s">
        <v>279</v>
      </c>
    </row>
    <row r="46" spans="3:5" ht="15">
      <c r="C46">
        <v>45</v>
      </c>
      <c r="D46" t="s">
        <v>276</v>
      </c>
      <c r="E46" t="s">
        <v>277</v>
      </c>
    </row>
    <row r="47" spans="3:5" ht="15">
      <c r="C47">
        <v>46</v>
      </c>
      <c r="D47" t="s">
        <v>274</v>
      </c>
      <c r="E47" t="s">
        <v>275</v>
      </c>
    </row>
    <row r="48" spans="3:5" ht="15">
      <c r="C48">
        <v>47</v>
      </c>
      <c r="D48" t="s">
        <v>272</v>
      </c>
      <c r="E48" t="s">
        <v>273</v>
      </c>
    </row>
    <row r="49" spans="3:5" ht="15">
      <c r="C49">
        <v>48</v>
      </c>
      <c r="D49" t="s">
        <v>270</v>
      </c>
      <c r="E49" t="s">
        <v>271</v>
      </c>
    </row>
    <row r="50" spans="3:5" ht="15">
      <c r="C50">
        <v>49</v>
      </c>
      <c r="D50" t="s">
        <v>268</v>
      </c>
      <c r="E50" t="s">
        <v>269</v>
      </c>
    </row>
    <row r="51" spans="3:5" ht="15">
      <c r="C51">
        <v>50</v>
      </c>
      <c r="D51" t="s">
        <v>266</v>
      </c>
      <c r="E51" t="s">
        <v>267</v>
      </c>
    </row>
    <row r="52" spans="3:5" ht="15">
      <c r="C52">
        <v>51</v>
      </c>
      <c r="D52" t="s">
        <v>264</v>
      </c>
      <c r="E52" t="s">
        <v>265</v>
      </c>
    </row>
    <row r="53" spans="3:5" ht="15">
      <c r="C53">
        <v>52</v>
      </c>
      <c r="D53" t="s">
        <v>262</v>
      </c>
      <c r="E53" t="s">
        <v>263</v>
      </c>
    </row>
    <row r="54" spans="3:5" ht="15">
      <c r="C54">
        <v>53</v>
      </c>
      <c r="D54" t="s">
        <v>260</v>
      </c>
      <c r="E54" t="s">
        <v>261</v>
      </c>
    </row>
    <row r="55" spans="3:5" ht="15">
      <c r="C55">
        <v>54</v>
      </c>
      <c r="D55" t="s">
        <v>258</v>
      </c>
      <c r="E55" t="s">
        <v>259</v>
      </c>
    </row>
    <row r="56" spans="3:5" ht="15">
      <c r="C56">
        <v>55</v>
      </c>
      <c r="D56" t="s">
        <v>256</v>
      </c>
      <c r="E56" t="s">
        <v>257</v>
      </c>
    </row>
    <row r="57" spans="3:5" ht="15">
      <c r="C57">
        <v>56</v>
      </c>
      <c r="D57" t="s">
        <v>254</v>
      </c>
      <c r="E57" t="s">
        <v>255</v>
      </c>
    </row>
    <row r="58" spans="3:5" ht="15">
      <c r="C58">
        <v>57</v>
      </c>
      <c r="D58" t="s">
        <v>252</v>
      </c>
      <c r="E58" t="s">
        <v>253</v>
      </c>
    </row>
    <row r="59" spans="3:5" ht="15">
      <c r="C59">
        <v>58</v>
      </c>
      <c r="D59" t="s">
        <v>250</v>
      </c>
      <c r="E59" t="s">
        <v>251</v>
      </c>
    </row>
    <row r="60" spans="3:5" ht="15">
      <c r="C60">
        <v>59</v>
      </c>
      <c r="D60" t="s">
        <v>248</v>
      </c>
      <c r="E60" t="s">
        <v>249</v>
      </c>
    </row>
    <row r="61" spans="3:5" ht="15">
      <c r="C61">
        <v>60</v>
      </c>
      <c r="D61" t="s">
        <v>246</v>
      </c>
      <c r="E61" t="s">
        <v>247</v>
      </c>
    </row>
    <row r="62" spans="3:5" ht="15">
      <c r="C62">
        <v>61</v>
      </c>
      <c r="D62" t="s">
        <v>244</v>
      </c>
      <c r="E62" t="s">
        <v>245</v>
      </c>
    </row>
    <row r="63" spans="3:5" ht="15">
      <c r="C63">
        <v>62</v>
      </c>
      <c r="D63" t="s">
        <v>242</v>
      </c>
      <c r="E63" t="s">
        <v>243</v>
      </c>
    </row>
    <row r="64" spans="3:5" ht="15">
      <c r="C64">
        <v>63</v>
      </c>
      <c r="D64" t="s">
        <v>240</v>
      </c>
      <c r="E64" t="s">
        <v>241</v>
      </c>
    </row>
    <row r="65" spans="3:5" ht="15">
      <c r="C65">
        <v>64</v>
      </c>
      <c r="D65" t="s">
        <v>238</v>
      </c>
      <c r="E65" t="s">
        <v>239</v>
      </c>
    </row>
    <row r="66" spans="3:5" ht="15">
      <c r="C66">
        <v>65</v>
      </c>
      <c r="D66" t="s">
        <v>236</v>
      </c>
      <c r="E66" t="s">
        <v>237</v>
      </c>
    </row>
    <row r="67" spans="3:5" ht="15">
      <c r="C67">
        <v>66</v>
      </c>
      <c r="D67" t="s">
        <v>234</v>
      </c>
      <c r="E67" t="s">
        <v>235</v>
      </c>
    </row>
    <row r="68" spans="3:5" ht="15">
      <c r="C68">
        <v>67</v>
      </c>
      <c r="D68" t="s">
        <v>232</v>
      </c>
      <c r="E68" t="s">
        <v>233</v>
      </c>
    </row>
    <row r="69" spans="3:5" ht="15">
      <c r="C69">
        <v>68</v>
      </c>
      <c r="D69" t="s">
        <v>230</v>
      </c>
      <c r="E69" t="s">
        <v>231</v>
      </c>
    </row>
    <row r="70" spans="3:5" ht="15">
      <c r="C70">
        <v>69</v>
      </c>
      <c r="D70" t="s">
        <v>228</v>
      </c>
      <c r="E70" t="s">
        <v>229</v>
      </c>
    </row>
    <row r="71" spans="3:5" ht="15">
      <c r="C71">
        <v>70</v>
      </c>
      <c r="D71" t="s">
        <v>226</v>
      </c>
      <c r="E71" t="s">
        <v>227</v>
      </c>
    </row>
    <row r="72" spans="3:5" ht="15">
      <c r="C72">
        <v>71</v>
      </c>
      <c r="D72" t="s">
        <v>224</v>
      </c>
      <c r="E72" t="s">
        <v>225</v>
      </c>
    </row>
    <row r="73" spans="3:5" ht="15">
      <c r="C73">
        <v>72</v>
      </c>
      <c r="D73" t="s">
        <v>222</v>
      </c>
      <c r="E73" t="s">
        <v>223</v>
      </c>
    </row>
    <row r="74" spans="3:5" ht="15">
      <c r="C74">
        <v>73</v>
      </c>
      <c r="D74" t="s">
        <v>220</v>
      </c>
      <c r="E74" t="s">
        <v>221</v>
      </c>
    </row>
    <row r="75" spans="3:5" ht="15">
      <c r="C75">
        <v>74</v>
      </c>
      <c r="D75" t="s">
        <v>218</v>
      </c>
      <c r="E75" t="s">
        <v>219</v>
      </c>
    </row>
  </sheetData>
  <sheetProtection/>
  <autoFilter ref="C1:E91">
    <sortState ref="C2:E75">
      <sortCondition sortBy="value" ref="C2:C75"/>
    </sortState>
  </autoFilter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:G50"/>
  <sheetViews>
    <sheetView zoomScalePageLayoutView="0" workbookViewId="0" topLeftCell="A1">
      <selection activeCell="D40" sqref="D40:G50"/>
    </sheetView>
  </sheetViews>
  <sheetFormatPr defaultColWidth="9.140625" defaultRowHeight="15"/>
  <cols>
    <col min="5" max="5" width="17.8515625" style="0" customWidth="1"/>
    <col min="6" max="6" width="21.57421875" style="0" customWidth="1"/>
  </cols>
  <sheetData>
    <row r="1" spans="3:7" ht="15">
      <c r="C1">
        <v>1</v>
      </c>
      <c r="D1" t="s">
        <v>51</v>
      </c>
      <c r="E1" t="s">
        <v>53</v>
      </c>
      <c r="F1" t="s">
        <v>14</v>
      </c>
      <c r="G1">
        <v>1983</v>
      </c>
    </row>
    <row r="2" spans="3:7" ht="15">
      <c r="C2">
        <v>2</v>
      </c>
      <c r="D2" t="s">
        <v>5</v>
      </c>
      <c r="E2" t="s">
        <v>48</v>
      </c>
      <c r="F2" t="s">
        <v>77</v>
      </c>
      <c r="G2">
        <v>1987</v>
      </c>
    </row>
    <row r="3" spans="3:7" ht="15">
      <c r="C3">
        <v>3</v>
      </c>
      <c r="D3" t="s">
        <v>55</v>
      </c>
      <c r="E3" t="s">
        <v>56</v>
      </c>
      <c r="F3" t="s">
        <v>14</v>
      </c>
      <c r="G3">
        <v>1976</v>
      </c>
    </row>
    <row r="4" spans="3:7" ht="15">
      <c r="C4">
        <v>4</v>
      </c>
      <c r="D4" t="s">
        <v>78</v>
      </c>
      <c r="E4" t="s">
        <v>106</v>
      </c>
      <c r="F4" t="s">
        <v>58</v>
      </c>
      <c r="G4">
        <v>1963</v>
      </c>
    </row>
    <row r="5" spans="3:7" ht="15">
      <c r="C5">
        <v>5</v>
      </c>
      <c r="D5" t="s">
        <v>25</v>
      </c>
      <c r="E5" t="s">
        <v>107</v>
      </c>
      <c r="F5" t="s">
        <v>14</v>
      </c>
      <c r="G5">
        <v>1979</v>
      </c>
    </row>
    <row r="6" spans="3:7" ht="15">
      <c r="C6">
        <v>6</v>
      </c>
      <c r="D6" t="s">
        <v>93</v>
      </c>
      <c r="E6" t="s">
        <v>94</v>
      </c>
      <c r="F6" t="s">
        <v>14</v>
      </c>
      <c r="G6">
        <v>1986</v>
      </c>
    </row>
    <row r="7" spans="3:7" ht="15">
      <c r="C7">
        <v>7</v>
      </c>
      <c r="D7" t="s">
        <v>108</v>
      </c>
      <c r="E7" t="s">
        <v>109</v>
      </c>
      <c r="F7" t="s">
        <v>14</v>
      </c>
      <c r="G7">
        <v>1966</v>
      </c>
    </row>
    <row r="8" spans="3:7" ht="15">
      <c r="C8">
        <v>8</v>
      </c>
      <c r="D8" t="s">
        <v>110</v>
      </c>
      <c r="E8" t="s">
        <v>111</v>
      </c>
      <c r="F8" t="s">
        <v>112</v>
      </c>
      <c r="G8">
        <v>1992</v>
      </c>
    </row>
    <row r="9" spans="3:7" ht="15">
      <c r="C9">
        <v>9</v>
      </c>
      <c r="D9" t="s">
        <v>61</v>
      </c>
      <c r="E9" t="s">
        <v>62</v>
      </c>
      <c r="F9" t="s">
        <v>87</v>
      </c>
      <c r="G9">
        <v>1966</v>
      </c>
    </row>
    <row r="10" spans="3:7" ht="15">
      <c r="C10">
        <v>10</v>
      </c>
      <c r="D10" t="s">
        <v>67</v>
      </c>
      <c r="E10" t="s">
        <v>113</v>
      </c>
      <c r="F10" t="s">
        <v>54</v>
      </c>
      <c r="G10">
        <v>1982</v>
      </c>
    </row>
    <row r="11" spans="3:7" ht="15">
      <c r="C11">
        <v>11</v>
      </c>
      <c r="D11" t="s">
        <v>63</v>
      </c>
      <c r="E11" t="s">
        <v>114</v>
      </c>
      <c r="F11" t="s">
        <v>64</v>
      </c>
      <c r="G11">
        <v>1976</v>
      </c>
    </row>
    <row r="12" spans="3:7" ht="15">
      <c r="C12">
        <v>12</v>
      </c>
      <c r="D12" t="s">
        <v>52</v>
      </c>
      <c r="E12" t="s">
        <v>115</v>
      </c>
      <c r="F12" t="s">
        <v>64</v>
      </c>
      <c r="G12">
        <v>1973</v>
      </c>
    </row>
    <row r="13" spans="3:7" ht="15">
      <c r="C13">
        <v>13</v>
      </c>
      <c r="D13" t="s">
        <v>116</v>
      </c>
      <c r="E13" t="s">
        <v>117</v>
      </c>
      <c r="F13" t="s">
        <v>118</v>
      </c>
      <c r="G13">
        <v>1964</v>
      </c>
    </row>
    <row r="14" spans="3:7" ht="15">
      <c r="C14">
        <v>14</v>
      </c>
      <c r="D14" t="s">
        <v>79</v>
      </c>
      <c r="E14" t="s">
        <v>80</v>
      </c>
      <c r="F14" t="s">
        <v>14</v>
      </c>
      <c r="G14">
        <v>1969</v>
      </c>
    </row>
    <row r="15" spans="3:7" ht="15">
      <c r="C15">
        <v>15</v>
      </c>
      <c r="D15" t="s">
        <v>81</v>
      </c>
      <c r="E15" t="s">
        <v>74</v>
      </c>
      <c r="F15" t="s">
        <v>75</v>
      </c>
      <c r="G15">
        <v>1967</v>
      </c>
    </row>
    <row r="16" spans="3:7" ht="15">
      <c r="C16">
        <v>16</v>
      </c>
      <c r="D16" t="s">
        <v>72</v>
      </c>
      <c r="E16" t="s">
        <v>74</v>
      </c>
      <c r="F16" t="s">
        <v>75</v>
      </c>
      <c r="G16">
        <v>1995</v>
      </c>
    </row>
    <row r="17" spans="3:7" ht="15">
      <c r="C17">
        <v>17</v>
      </c>
      <c r="D17" t="s">
        <v>57</v>
      </c>
      <c r="E17" t="s">
        <v>73</v>
      </c>
      <c r="F17" t="s">
        <v>75</v>
      </c>
      <c r="G17">
        <v>1968</v>
      </c>
    </row>
    <row r="18" spans="3:7" ht="15">
      <c r="C18">
        <v>18</v>
      </c>
      <c r="D18" t="s">
        <v>28</v>
      </c>
      <c r="E18" t="s">
        <v>88</v>
      </c>
      <c r="F18" t="s">
        <v>24</v>
      </c>
      <c r="G18">
        <v>1986</v>
      </c>
    </row>
    <row r="19" spans="3:7" ht="15">
      <c r="C19">
        <v>19</v>
      </c>
      <c r="D19" t="s">
        <v>47</v>
      </c>
      <c r="E19" t="s">
        <v>65</v>
      </c>
      <c r="F19" t="s">
        <v>14</v>
      </c>
      <c r="G19">
        <v>1951</v>
      </c>
    </row>
    <row r="20" spans="3:7" ht="15">
      <c r="C20">
        <v>20</v>
      </c>
      <c r="D20" t="s">
        <v>119</v>
      </c>
      <c r="E20" t="s">
        <v>120</v>
      </c>
      <c r="F20" t="s">
        <v>121</v>
      </c>
      <c r="G20">
        <v>1971</v>
      </c>
    </row>
    <row r="21" spans="3:7" ht="15">
      <c r="C21">
        <v>21</v>
      </c>
      <c r="D21" t="s">
        <v>29</v>
      </c>
      <c r="E21" t="s">
        <v>71</v>
      </c>
      <c r="F21" t="s">
        <v>121</v>
      </c>
      <c r="G21">
        <v>1973</v>
      </c>
    </row>
    <row r="22" spans="3:7" ht="15">
      <c r="C22">
        <v>22</v>
      </c>
      <c r="D22" t="s">
        <v>95</v>
      </c>
      <c r="E22" t="s">
        <v>96</v>
      </c>
      <c r="F22" t="s">
        <v>122</v>
      </c>
      <c r="G22">
        <v>1986</v>
      </c>
    </row>
    <row r="23" spans="3:7" ht="15">
      <c r="C23">
        <v>23</v>
      </c>
      <c r="D23" t="s">
        <v>123</v>
      </c>
      <c r="E23" t="s">
        <v>69</v>
      </c>
      <c r="F23" t="s">
        <v>124</v>
      </c>
      <c r="G23">
        <v>1983</v>
      </c>
    </row>
    <row r="24" spans="3:7" ht="15">
      <c r="C24">
        <v>24</v>
      </c>
      <c r="D24" t="s">
        <v>68</v>
      </c>
      <c r="E24" t="s">
        <v>69</v>
      </c>
      <c r="F24" t="s">
        <v>125</v>
      </c>
      <c r="G24">
        <v>1969</v>
      </c>
    </row>
    <row r="25" spans="3:7" ht="15">
      <c r="C25">
        <v>25</v>
      </c>
      <c r="D25" t="s">
        <v>126</v>
      </c>
      <c r="E25" t="s">
        <v>127</v>
      </c>
      <c r="F25" t="s">
        <v>14</v>
      </c>
      <c r="G25">
        <v>1983</v>
      </c>
    </row>
    <row r="26" spans="3:7" ht="15">
      <c r="C26">
        <v>26</v>
      </c>
      <c r="D26" t="s">
        <v>29</v>
      </c>
      <c r="E26" t="s">
        <v>83</v>
      </c>
      <c r="F26" t="s">
        <v>64</v>
      </c>
      <c r="G26">
        <v>1957</v>
      </c>
    </row>
    <row r="27" spans="3:7" ht="15">
      <c r="C27">
        <v>27</v>
      </c>
      <c r="D27" t="s">
        <v>90</v>
      </c>
      <c r="E27" t="s">
        <v>91</v>
      </c>
      <c r="F27" t="s">
        <v>92</v>
      </c>
      <c r="G27">
        <v>1978</v>
      </c>
    </row>
    <row r="28" spans="3:7" ht="15">
      <c r="C28">
        <v>28</v>
      </c>
      <c r="D28" t="s">
        <v>29</v>
      </c>
      <c r="E28" t="s">
        <v>70</v>
      </c>
      <c r="F28" t="s">
        <v>89</v>
      </c>
      <c r="G28">
        <v>1977</v>
      </c>
    </row>
    <row r="29" spans="3:7" ht="15">
      <c r="C29">
        <v>29</v>
      </c>
      <c r="D29" t="s">
        <v>128</v>
      </c>
      <c r="E29" t="s">
        <v>129</v>
      </c>
      <c r="F29" t="s">
        <v>86</v>
      </c>
      <c r="G29">
        <v>1964</v>
      </c>
    </row>
    <row r="30" spans="3:7" ht="15">
      <c r="C30">
        <v>30</v>
      </c>
      <c r="D30" t="s">
        <v>84</v>
      </c>
      <c r="E30" t="s">
        <v>85</v>
      </c>
      <c r="F30" t="s">
        <v>130</v>
      </c>
      <c r="G30">
        <v>1965</v>
      </c>
    </row>
    <row r="31" spans="3:7" ht="15">
      <c r="C31">
        <v>31</v>
      </c>
      <c r="D31" t="s">
        <v>25</v>
      </c>
      <c r="E31" t="s">
        <v>66</v>
      </c>
      <c r="F31" t="s">
        <v>14</v>
      </c>
      <c r="G31">
        <v>1986</v>
      </c>
    </row>
    <row r="32" spans="3:7" ht="15">
      <c r="C32">
        <v>32</v>
      </c>
      <c r="D32" t="s">
        <v>102</v>
      </c>
      <c r="E32" t="s">
        <v>131</v>
      </c>
      <c r="F32" t="s">
        <v>132</v>
      </c>
      <c r="G32">
        <v>1984</v>
      </c>
    </row>
    <row r="33" spans="3:7" ht="15">
      <c r="C33">
        <v>33</v>
      </c>
      <c r="D33" t="s">
        <v>82</v>
      </c>
      <c r="E33" t="s">
        <v>97</v>
      </c>
      <c r="F33" t="s">
        <v>98</v>
      </c>
      <c r="G33">
        <v>1951</v>
      </c>
    </row>
    <row r="34" spans="3:7" ht="15">
      <c r="C34">
        <v>34</v>
      </c>
      <c r="D34" t="s">
        <v>133</v>
      </c>
      <c r="E34" t="s">
        <v>134</v>
      </c>
      <c r="F34" t="s">
        <v>135</v>
      </c>
      <c r="G34">
        <v>1965</v>
      </c>
    </row>
    <row r="35" spans="3:7" ht="15">
      <c r="C35">
        <v>35</v>
      </c>
      <c r="D35" t="s">
        <v>25</v>
      </c>
      <c r="E35" t="s">
        <v>136</v>
      </c>
      <c r="F35" t="s">
        <v>14</v>
      </c>
      <c r="G35">
        <v>1978</v>
      </c>
    </row>
    <row r="36" spans="3:7" ht="15">
      <c r="C36">
        <v>36</v>
      </c>
      <c r="D36" t="s">
        <v>137</v>
      </c>
      <c r="E36" t="s">
        <v>138</v>
      </c>
      <c r="F36" t="s">
        <v>139</v>
      </c>
      <c r="G36">
        <v>1991</v>
      </c>
    </row>
    <row r="37" spans="3:7" ht="15">
      <c r="C37">
        <v>37</v>
      </c>
      <c r="D37" t="s">
        <v>59</v>
      </c>
      <c r="E37" t="s">
        <v>60</v>
      </c>
      <c r="F37" t="s">
        <v>14</v>
      </c>
      <c r="G37">
        <v>1962</v>
      </c>
    </row>
    <row r="38" spans="3:7" ht="15">
      <c r="C38">
        <v>38</v>
      </c>
      <c r="D38" t="s">
        <v>99</v>
      </c>
      <c r="E38" t="s">
        <v>100</v>
      </c>
      <c r="F38" t="s">
        <v>101</v>
      </c>
      <c r="G38">
        <v>1988</v>
      </c>
    </row>
    <row r="39" spans="3:7" ht="15">
      <c r="C39">
        <v>39</v>
      </c>
      <c r="D39" t="s">
        <v>140</v>
      </c>
      <c r="E39" t="s">
        <v>141</v>
      </c>
      <c r="F39" t="s">
        <v>24</v>
      </c>
      <c r="G39">
        <v>1972</v>
      </c>
    </row>
    <row r="40" spans="3:7" ht="15">
      <c r="C40">
        <v>40</v>
      </c>
      <c r="D40" t="s">
        <v>142</v>
      </c>
      <c r="E40" t="s">
        <v>143</v>
      </c>
      <c r="F40" t="s">
        <v>144</v>
      </c>
      <c r="G40">
        <v>1972</v>
      </c>
    </row>
    <row r="41" spans="3:7" ht="15">
      <c r="C41">
        <v>41</v>
      </c>
      <c r="D41" t="s">
        <v>145</v>
      </c>
      <c r="E41" t="s">
        <v>146</v>
      </c>
      <c r="F41" t="s">
        <v>14</v>
      </c>
      <c r="G41">
        <v>1987</v>
      </c>
    </row>
    <row r="42" spans="3:7" ht="15">
      <c r="C42">
        <v>42</v>
      </c>
      <c r="D42" t="s">
        <v>147</v>
      </c>
      <c r="E42" t="s">
        <v>148</v>
      </c>
      <c r="F42" t="s">
        <v>149</v>
      </c>
      <c r="G42">
        <v>1965</v>
      </c>
    </row>
    <row r="43" spans="3:7" ht="15">
      <c r="C43">
        <v>43</v>
      </c>
      <c r="D43" t="s">
        <v>150</v>
      </c>
      <c r="E43" t="s">
        <v>151</v>
      </c>
      <c r="F43" t="s">
        <v>14</v>
      </c>
      <c r="G43">
        <v>1970</v>
      </c>
    </row>
    <row r="44" spans="3:7" ht="15">
      <c r="C44">
        <v>44</v>
      </c>
      <c r="D44" t="s">
        <v>47</v>
      </c>
      <c r="E44" t="s">
        <v>152</v>
      </c>
      <c r="F44" t="s">
        <v>14</v>
      </c>
      <c r="G44">
        <v>1974</v>
      </c>
    </row>
    <row r="45" spans="3:7" ht="15">
      <c r="C45">
        <v>45</v>
      </c>
      <c r="D45" t="s">
        <v>25</v>
      </c>
      <c r="E45" t="s">
        <v>153</v>
      </c>
      <c r="F45" t="s">
        <v>154</v>
      </c>
      <c r="G45">
        <v>1984</v>
      </c>
    </row>
    <row r="46" spans="3:7" ht="15">
      <c r="C46">
        <v>46</v>
      </c>
      <c r="D46" t="s">
        <v>155</v>
      </c>
      <c r="E46" t="s">
        <v>156</v>
      </c>
      <c r="F46" t="s">
        <v>86</v>
      </c>
      <c r="G46">
        <v>1978</v>
      </c>
    </row>
    <row r="47" spans="3:7" ht="15">
      <c r="C47">
        <v>47</v>
      </c>
      <c r="D47" t="s">
        <v>157</v>
      </c>
      <c r="E47" t="s">
        <v>158</v>
      </c>
      <c r="F47" t="s">
        <v>86</v>
      </c>
      <c r="G47">
        <v>1968</v>
      </c>
    </row>
    <row r="48" spans="3:7" ht="15">
      <c r="C48">
        <v>48</v>
      </c>
      <c r="D48" t="s">
        <v>159</v>
      </c>
      <c r="E48" t="s">
        <v>160</v>
      </c>
      <c r="F48" t="s">
        <v>161</v>
      </c>
      <c r="G48">
        <v>1977</v>
      </c>
    </row>
    <row r="49" spans="3:7" ht="15">
      <c r="C49">
        <v>49</v>
      </c>
      <c r="D49" t="s">
        <v>5</v>
      </c>
      <c r="E49" t="s">
        <v>162</v>
      </c>
      <c r="F49" t="s">
        <v>163</v>
      </c>
      <c r="G49">
        <v>1979</v>
      </c>
    </row>
    <row r="50" spans="3:7" ht="15">
      <c r="C50">
        <v>50</v>
      </c>
      <c r="D50" t="s">
        <v>164</v>
      </c>
      <c r="E50" t="s">
        <v>165</v>
      </c>
      <c r="F50" t="s">
        <v>14</v>
      </c>
      <c r="G50">
        <v>1974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2016-10-26T05:48:47Z</dcterms:modified>
  <cp:category/>
  <cp:version/>
  <cp:contentType/>
  <cp:contentStatus/>
</cp:coreProperties>
</file>