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0" windowWidth="15585" windowHeight="9420" activeTab="1"/>
  </bookViews>
  <sheets>
    <sheet name="07.kolo prezentácia" sheetId="1" r:id="rId1"/>
    <sheet name="07.kolo výsledky " sheetId="2" r:id="rId2"/>
    <sheet name="07.kolo stopky" sheetId="3" r:id="rId3"/>
    <sheet name="07.kolo výsledky po kat" sheetId="4" r:id="rId4"/>
    <sheet name="Hárok2" sheetId="5" r:id="rId5"/>
    <sheet name="Hárok1" sheetId="6" r:id="rId6"/>
    <sheet name="Hárok3" sheetId="7" r:id="rId7"/>
  </sheets>
  <definedNames>
    <definedName name="_xlnm._FilterDatabase" localSheetId="0" hidden="1">'07.kolo prezentácia'!$A$1:$G$133</definedName>
    <definedName name="_xlnm._FilterDatabase" localSheetId="2" hidden="1">'07.kolo stopky'!$H$1:$K$36</definedName>
    <definedName name="_xlnm._FilterDatabase" localSheetId="5" hidden="1">'Hárok1'!$C$1:$E$91</definedName>
    <definedName name="Klub" localSheetId="2">#REF!</definedName>
    <definedName name="Klub" localSheetId="3">#REF!</definedName>
    <definedName name="Klub">#REF!</definedName>
    <definedName name="Meno" localSheetId="2">#REF!</definedName>
    <definedName name="Meno" localSheetId="3">#REF!</definedName>
    <definedName name="Meno">#REF!</definedName>
    <definedName name="Priezvisko" localSheetId="2">#REF!</definedName>
    <definedName name="Priezvisko" localSheetId="3">#REF!</definedName>
    <definedName name="Priezvisko">#REF!</definedName>
    <definedName name="_xlnm.Print_Area" localSheetId="1">'07.kolo výsledky '!$A$1:$W$72</definedName>
  </definedNames>
  <calcPr fullCalcOnLoad="1"/>
</workbook>
</file>

<file path=xl/sharedStrings.xml><?xml version="1.0" encoding="utf-8"?>
<sst xmlns="http://schemas.openxmlformats.org/spreadsheetml/2006/main" count="914" uniqueCount="346">
  <si>
    <t>štartovné číslo</t>
  </si>
  <si>
    <t>meno</t>
  </si>
  <si>
    <t>priezvisko</t>
  </si>
  <si>
    <t>ročník</t>
  </si>
  <si>
    <t>KAT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</si>
  <si>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</si>
  <si>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</si>
  <si>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</si>
  <si>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</si>
  <si>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</si>
  <si>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</si>
  <si>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</si>
  <si>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</si>
  <si>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</si>
  <si>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</si>
  <si>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</si>
  <si>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</si>
  <si>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</si>
  <si>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</si>
  <si>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</si>
  <si>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</si>
  <si>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</si>
  <si>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Michal</t>
  </si>
  <si>
    <t>body 9.kolo</t>
  </si>
  <si>
    <t>body 10.kolo</t>
  </si>
  <si>
    <t>Dubnica nad Váhom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</si>
  <si>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</si>
  <si>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</si>
  <si>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</si>
  <si>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</si>
  <si>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</si>
  <si>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</si>
  <si>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</si>
  <si>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</si>
  <si>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</si>
  <si>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</si>
  <si>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</si>
  <si>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</si>
  <si>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</si>
  <si>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</si>
  <si>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</si>
  <si>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</si>
  <si>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</si>
  <si>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m</t>
  </si>
  <si>
    <t>ž</t>
  </si>
  <si>
    <t>Čas v cieli</t>
  </si>
  <si>
    <t>Štartovné číslo</t>
  </si>
  <si>
    <t>Čas na predchádzajúceho</t>
  </si>
  <si>
    <t>Vladimír</t>
  </si>
  <si>
    <t>Ilavský</t>
  </si>
  <si>
    <t>Trencin</t>
  </si>
  <si>
    <t>rozdiel</t>
  </si>
  <si>
    <t>cas</t>
  </si>
  <si>
    <t>Talaba</t>
  </si>
  <si>
    <t>NUTRILITE team</t>
  </si>
  <si>
    <t>Milan</t>
  </si>
  <si>
    <t>Miriam</t>
  </si>
  <si>
    <t>Makiš</t>
  </si>
  <si>
    <t>Soblahov</t>
  </si>
  <si>
    <t>Ondřej</t>
  </si>
  <si>
    <t>Tluka</t>
  </si>
  <si>
    <t>Jana</t>
  </si>
  <si>
    <t>dubnica n/v</t>
  </si>
  <si>
    <t>Ervín</t>
  </si>
  <si>
    <t>Páleník</t>
  </si>
  <si>
    <t>Blanka</t>
  </si>
  <si>
    <t>Balaščáková</t>
  </si>
  <si>
    <t>Sylvia</t>
  </si>
  <si>
    <t>KPB</t>
  </si>
  <si>
    <t>Kovalčík</t>
  </si>
  <si>
    <t>Marcinát</t>
  </si>
  <si>
    <t>Eva</t>
  </si>
  <si>
    <t>Pavel</t>
  </si>
  <si>
    <t>Marek</t>
  </si>
  <si>
    <t>Daniel</t>
  </si>
  <si>
    <t>Zubo</t>
  </si>
  <si>
    <t>Čupalka</t>
  </si>
  <si>
    <t>Schiller</t>
  </si>
  <si>
    <t>Hudák</t>
  </si>
  <si>
    <t>Uhrecký</t>
  </si>
  <si>
    <t>Samuel</t>
  </si>
  <si>
    <t>Pavol</t>
  </si>
  <si>
    <t>Masariková</t>
  </si>
  <si>
    <t>Masarik</t>
  </si>
  <si>
    <t>Štvorlístok Trenčín</t>
  </si>
  <si>
    <t>00:00:04.43</t>
  </si>
  <si>
    <t xml:space="preserve">Meno </t>
  </si>
  <si>
    <t>Jogging klub Dubnica</t>
  </si>
  <si>
    <t>miroslav</t>
  </si>
  <si>
    <t>Bianka</t>
  </si>
  <si>
    <t>Karyová</t>
  </si>
  <si>
    <t>Drahoslav</t>
  </si>
  <si>
    <t>Ďurikam Team TN</t>
  </si>
  <si>
    <t>Trnavsky</t>
  </si>
  <si>
    <t>Netopil</t>
  </si>
  <si>
    <t>Banovce nad Bebravou</t>
  </si>
  <si>
    <t>Jozef</t>
  </si>
  <si>
    <t>Dušan</t>
  </si>
  <si>
    <t>Haninec</t>
  </si>
  <si>
    <t>Anton</t>
  </si>
  <si>
    <t>Blaško</t>
  </si>
  <si>
    <t>Nová Dubnica</t>
  </si>
  <si>
    <t>Trúchly</t>
  </si>
  <si>
    <t>Stanislav</t>
  </si>
  <si>
    <t>Marekova</t>
  </si>
  <si>
    <t>Marušincová</t>
  </si>
  <si>
    <t>Kňažková</t>
  </si>
  <si>
    <t>ilavsky</t>
  </si>
  <si>
    <t>Stehlìk</t>
  </si>
  <si>
    <t>Šebo</t>
  </si>
  <si>
    <t>čiga-biga team marathon</t>
  </si>
  <si>
    <t>Mišiak</t>
  </si>
  <si>
    <t>Behám s láskou</t>
  </si>
  <si>
    <t>Oláš</t>
  </si>
  <si>
    <t>Dubnica n/V</t>
  </si>
  <si>
    <t>Staník</t>
  </si>
  <si>
    <t>Bežecký klub Lysá pod Makytou</t>
  </si>
  <si>
    <t>Bloudek</t>
  </si>
  <si>
    <t>Champion Club Trenčianske Teplice</t>
  </si>
  <si>
    <t>Dana</t>
  </si>
  <si>
    <t>Kubranova</t>
  </si>
  <si>
    <t>champion club trenč.teplice</t>
  </si>
  <si>
    <t>EOD COE</t>
  </si>
  <si>
    <t>Čipka</t>
  </si>
  <si>
    <t>Aj MY sme BEH</t>
  </si>
  <si>
    <t>Hrabovský</t>
  </si>
  <si>
    <t>Opatová</t>
  </si>
  <si>
    <t>Katarína</t>
  </si>
  <si>
    <t>Hrabovská</t>
  </si>
  <si>
    <t>Miroslava</t>
  </si>
  <si>
    <t>VERTIGAČ</t>
  </si>
  <si>
    <t>"PS"</t>
  </si>
  <si>
    <t>Lucia</t>
  </si>
  <si>
    <t>Mituchová</t>
  </si>
  <si>
    <t>Rastislav</t>
  </si>
  <si>
    <t>Cabala</t>
  </si>
  <si>
    <t>Runtrenchtown</t>
  </si>
  <si>
    <t>Daniš</t>
  </si>
  <si>
    <t>ZSR Nová Dubnica</t>
  </si>
  <si>
    <t>Hrebicek</t>
  </si>
  <si>
    <t>Žiadne</t>
  </si>
  <si>
    <t>Szabo</t>
  </si>
  <si>
    <t>Svinná</t>
  </si>
  <si>
    <t>Bubeník</t>
  </si>
  <si>
    <t>MKŠS AK Kysucké nové Mesto</t>
  </si>
  <si>
    <t>Igor</t>
  </si>
  <si>
    <t>Meško</t>
  </si>
  <si>
    <t>Igrocknroll</t>
  </si>
  <si>
    <t>Trenčianske Teplice</t>
  </si>
  <si>
    <t>Baráth</t>
  </si>
  <si>
    <t>OcÚ Tajná</t>
  </si>
  <si>
    <t>Miloš</t>
  </si>
  <si>
    <t>Humera</t>
  </si>
  <si>
    <t>Kolínková</t>
  </si>
  <si>
    <t>Triatlon Team Trnava</t>
  </si>
  <si>
    <t>Kašička</t>
  </si>
  <si>
    <t>Letisko Trenčín</t>
  </si>
  <si>
    <t>Kudla</t>
  </si>
  <si>
    <t>Sokol Trenčín</t>
  </si>
  <si>
    <t>Branislav</t>
  </si>
  <si>
    <t>Lobotka</t>
  </si>
  <si>
    <t>Patrícia</t>
  </si>
  <si>
    <t>Pavlíková</t>
  </si>
  <si>
    <t>Jaroslav</t>
  </si>
  <si>
    <t>Struhár</t>
  </si>
  <si>
    <t>Martina</t>
  </si>
  <si>
    <t>Holúbková</t>
  </si>
  <si>
    <t>Ondrej</t>
  </si>
  <si>
    <t>Pruška</t>
  </si>
  <si>
    <t>Športové Gymnázium Trenčín</t>
  </si>
  <si>
    <t>Balaščák</t>
  </si>
  <si>
    <t>Garajová</t>
  </si>
  <si>
    <t>Straka</t>
  </si>
  <si>
    <t>Ivanovce</t>
  </si>
  <si>
    <t>Damián</t>
  </si>
  <si>
    <t>Melo</t>
  </si>
  <si>
    <t>Kucaj</t>
  </si>
  <si>
    <t>Hlávka</t>
  </si>
  <si>
    <t>Ilava</t>
  </si>
  <si>
    <t>Jando</t>
  </si>
  <si>
    <t>Roland</t>
  </si>
  <si>
    <t>Krajčí</t>
  </si>
  <si>
    <t>Ján</t>
  </si>
  <si>
    <t>Kminiak</t>
  </si>
  <si>
    <t>Iveta</t>
  </si>
  <si>
    <t>Hulvátová</t>
  </si>
  <si>
    <t>Matúš</t>
  </si>
  <si>
    <t>Varačka</t>
  </si>
  <si>
    <t>Beckov</t>
  </si>
  <si>
    <t>Petra</t>
  </si>
  <si>
    <t>Ludková</t>
  </si>
  <si>
    <t>Štefan</t>
  </si>
  <si>
    <t>Červenka</t>
  </si>
  <si>
    <t>Lohinský</t>
  </si>
  <si>
    <t>Marián</t>
  </si>
  <si>
    <t>Horník</t>
  </si>
  <si>
    <t>Vrzba</t>
  </si>
  <si>
    <t>Pivné kvasinky</t>
  </si>
  <si>
    <t>Atalovič</t>
  </si>
  <si>
    <t>Jakub</t>
  </si>
  <si>
    <t>Simona</t>
  </si>
  <si>
    <t>Jánošová</t>
  </si>
  <si>
    <t>Roman</t>
  </si>
  <si>
    <t>Pahola</t>
  </si>
  <si>
    <t>00:01:04.11</t>
  </si>
  <si>
    <t>01:11:17.33</t>
  </si>
  <si>
    <t>00:03:01.59</t>
  </si>
  <si>
    <t>01:10:13.22</t>
  </si>
  <si>
    <t>00:02:11.73</t>
  </si>
  <si>
    <t>01:07:11.62</t>
  </si>
  <si>
    <t>00:01:37.74</t>
  </si>
  <si>
    <t>01:04:59.89</t>
  </si>
  <si>
    <t>00:00:59.45</t>
  </si>
  <si>
    <t>01:03:22.14</t>
  </si>
  <si>
    <t>00:00:00.39</t>
  </si>
  <si>
    <t>01:02:22.69</t>
  </si>
  <si>
    <t>00:01:16.36</t>
  </si>
  <si>
    <t>01:02:22.29</t>
  </si>
  <si>
    <t>00:00:38.65</t>
  </si>
  <si>
    <t>01:01:05.93</t>
  </si>
  <si>
    <t>00:02:41.74</t>
  </si>
  <si>
    <t>01:00:27.28</t>
  </si>
  <si>
    <t>00:00:09.07</t>
  </si>
  <si>
    <t>00:57:45.53</t>
  </si>
  <si>
    <t>00:00:11.93</t>
  </si>
  <si>
    <t>00:57:36.45</t>
  </si>
  <si>
    <t>00:00:18.68</t>
  </si>
  <si>
    <t>00:57:24.51</t>
  </si>
  <si>
    <t>00:00:05.87</t>
  </si>
  <si>
    <t>00:57:05.83</t>
  </si>
  <si>
    <t>00:00:00.75</t>
  </si>
  <si>
    <t>00:56:59.95</t>
  </si>
  <si>
    <t>00:00:17.70</t>
  </si>
  <si>
    <t>00:56:59.20</t>
  </si>
  <si>
    <t>00:00:24.62</t>
  </si>
  <si>
    <t>00:56:41.50</t>
  </si>
  <si>
    <t>00:00:02.12</t>
  </si>
  <si>
    <t>00:56:16.87</t>
  </si>
  <si>
    <t>00:00:03.06</t>
  </si>
  <si>
    <t>00:56:14.75</t>
  </si>
  <si>
    <t>00:00:03.87</t>
  </si>
  <si>
    <t>00:56:11.68</t>
  </si>
  <si>
    <t>00:01:09.32</t>
  </si>
  <si>
    <t>00:56:07.81</t>
  </si>
  <si>
    <t>00:00:19.09</t>
  </si>
  <si>
    <t>00:54:58.48</t>
  </si>
  <si>
    <t>00:00:08.11</t>
  </si>
  <si>
    <t>00:54:39.39</t>
  </si>
  <si>
    <t>00:00:06.03</t>
  </si>
  <si>
    <t>00:54:31.28</t>
  </si>
  <si>
    <t>00:00:23.50</t>
  </si>
  <si>
    <t>00:54:25.25</t>
  </si>
  <si>
    <t>00:00:47.15</t>
  </si>
  <si>
    <t>00:54:01.75</t>
  </si>
  <si>
    <t>00:00:11.18</t>
  </si>
  <si>
    <t>00:53:14.59</t>
  </si>
  <si>
    <t>00:00:39.40</t>
  </si>
  <si>
    <t>00:53:03.41</t>
  </si>
  <si>
    <t>00:00:07.32</t>
  </si>
  <si>
    <t>00:52:24.00</t>
  </si>
  <si>
    <t>00:00:04.93</t>
  </si>
  <si>
    <t>00:52:16.67</t>
  </si>
  <si>
    <t>00:00:30.58</t>
  </si>
  <si>
    <t>00:52:11.73</t>
  </si>
  <si>
    <t>00:00:21.70</t>
  </si>
  <si>
    <t>00:51:41.14</t>
  </si>
  <si>
    <t>00:00:17.75</t>
  </si>
  <si>
    <t>00:51:19.44</t>
  </si>
  <si>
    <t>00:00:06.50</t>
  </si>
  <si>
    <t>00:51:01.69</t>
  </si>
  <si>
    <t>00:00:21.35</t>
  </si>
  <si>
    <t>00:50:55.18</t>
  </si>
  <si>
    <t>00:00:16.06</t>
  </si>
  <si>
    <t>00:50:33.83</t>
  </si>
  <si>
    <t>00:00:10.82</t>
  </si>
  <si>
    <t>00:50:17.76</t>
  </si>
  <si>
    <t>00:00:24.40</t>
  </si>
  <si>
    <t>00:50:06.94</t>
  </si>
  <si>
    <t>00:00:22.20</t>
  </si>
  <si>
    <t>00:49:42.53</t>
  </si>
  <si>
    <t>00:00:00.23</t>
  </si>
  <si>
    <t>00:49:20.33</t>
  </si>
  <si>
    <t>00:00:15.51</t>
  </si>
  <si>
    <t>00:49:20.09</t>
  </si>
  <si>
    <t>00:00:04.50</t>
  </si>
  <si>
    <t>00:49:04.58</t>
  </si>
  <si>
    <t>00:00:07.85</t>
  </si>
  <si>
    <t>00:49:00.08</t>
  </si>
  <si>
    <t>00:00:14.84</t>
  </si>
  <si>
    <t>00:48:52.22</t>
  </si>
  <si>
    <t>00:00:05.07</t>
  </si>
  <si>
    <t>00:48:37.38</t>
  </si>
  <si>
    <t>00:00:04.53</t>
  </si>
  <si>
    <t>00:48:32.30</t>
  </si>
  <si>
    <t>00:00:13.40</t>
  </si>
  <si>
    <t>00:48:27.77</t>
  </si>
  <si>
    <t>00:00:02.82</t>
  </si>
  <si>
    <t>00:48:14.36</t>
  </si>
  <si>
    <t>00:00:14.68</t>
  </si>
  <si>
    <t>00:48:11.53</t>
  </si>
  <si>
    <t>00:00:23.02</t>
  </si>
  <si>
    <t>00:47:56.84</t>
  </si>
  <si>
    <t>00:00:07.20</t>
  </si>
  <si>
    <t>00:47:33.82</t>
  </si>
  <si>
    <t>00:00:18.89</t>
  </si>
  <si>
    <t>00:47:26.61</t>
  </si>
  <si>
    <t>00:00:21.76</t>
  </si>
  <si>
    <t>00:47:07.72</t>
  </si>
  <si>
    <t>00:00:25.75</t>
  </si>
  <si>
    <t>00:46:45.95</t>
  </si>
  <si>
    <t>00:00:52.28</t>
  </si>
  <si>
    <t>00:46:20.20</t>
  </si>
  <si>
    <t>00:00:48.07</t>
  </si>
  <si>
    <t>00:45:27.92</t>
  </si>
  <si>
    <t>00:00:25.51</t>
  </si>
  <si>
    <t>00:44:39.84</t>
  </si>
  <si>
    <t>00:00:56.64</t>
  </si>
  <si>
    <t>00:44:14.33</t>
  </si>
  <si>
    <t>00:43:17.69</t>
  </si>
  <si>
    <t>00:00:03.12</t>
  </si>
  <si>
    <t>00:43:13.25</t>
  </si>
  <si>
    <t>00:00:03.62</t>
  </si>
  <si>
    <t>00:43:10.12</t>
  </si>
  <si>
    <t>00:00:15.25</t>
  </si>
  <si>
    <t>00:43:06.50</t>
  </si>
  <si>
    <t>00:00:00.76</t>
  </si>
  <si>
    <t>00:42:51.25</t>
  </si>
  <si>
    <t>00:01:01.10</t>
  </si>
  <si>
    <t>00:42:50.49</t>
  </si>
  <si>
    <t>00:00:31.06</t>
  </si>
  <si>
    <t>00:41:49.38</t>
  </si>
  <si>
    <t>00:00:21.13</t>
  </si>
  <si>
    <t>00:41:18.32</t>
  </si>
  <si>
    <t>00:01:34.28</t>
  </si>
  <si>
    <t>00:40:57.19</t>
  </si>
  <si>
    <t>00:01:15.46</t>
  </si>
  <si>
    <t>00:39:22.91</t>
  </si>
  <si>
    <t>00:01:22.75</t>
  </si>
  <si>
    <t>00:38:07.44</t>
  </si>
  <si>
    <t>00:36:44.68</t>
  </si>
  <si>
    <t>00:00:06.12</t>
  </si>
  <si>
    <t>00:38:50.00</t>
  </si>
  <si>
    <t>00:00:42.16</t>
  </si>
  <si>
    <t>00:00:32.91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</si>
  <si>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07.kolo</t>
    </r>
    <r>
      <rPr>
        <b/>
        <sz val="18"/>
        <color indexed="8"/>
        <rFont val="Calibri"/>
        <family val="2"/>
      </rPr>
      <t>, 25.09.2016, 9.500 m, Trenčianske Teplice</t>
    </r>
  </si>
  <si>
    <t>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</si>
</sst>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h:mm:ss;@"/>
    <numFmt numFmtId="171" formatCode="mm:ss.0;@"/>
    <numFmt numFmtId="172" formatCode="h:mm;@"/>
    <numFmt numFmtId="173" formatCode="[$-41B]d\.\ mmmm\ 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2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22" fillId="0" borderId="15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33" borderId="0" xfId="0" applyFill="1" applyAlignment="1">
      <alignment/>
    </xf>
    <xf numFmtId="0" fontId="22" fillId="0" borderId="10" xfId="0" applyFont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4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2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11" xfId="0" applyNumberFormat="1" applyBorder="1" applyAlignment="1">
      <alignment horizontal="center"/>
    </xf>
    <xf numFmtId="0" fontId="54" fillId="8" borderId="16" xfId="0" applyFont="1" applyFill="1" applyBorder="1" applyAlignment="1">
      <alignment horizontal="center"/>
    </xf>
    <xf numFmtId="0" fontId="54" fillId="8" borderId="17" xfId="0" applyNumberFormat="1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58.emf" /><Relationship Id="rId3" Type="http://schemas.openxmlformats.org/officeDocument/2006/relationships/image" Target="../media/image59.emf" /><Relationship Id="rId4" Type="http://schemas.openxmlformats.org/officeDocument/2006/relationships/image" Target="../media/image60.emf" /><Relationship Id="rId5" Type="http://schemas.openxmlformats.org/officeDocument/2006/relationships/image" Target="../media/image61.emf" /><Relationship Id="rId6" Type="http://schemas.openxmlformats.org/officeDocument/2006/relationships/image" Target="../media/image6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148</xdr:row>
      <xdr:rowOff>0</xdr:rowOff>
    </xdr:from>
    <xdr:to>
      <xdr:col>23</xdr:col>
      <xdr:colOff>9525</xdr:colOff>
      <xdr:row>171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111537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23</xdr:col>
      <xdr:colOff>9525</xdr:colOff>
      <xdr:row>185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9625"/>
          <a:ext cx="111537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23</xdr:col>
      <xdr:colOff>9525</xdr:colOff>
      <xdr:row>194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96625"/>
          <a:ext cx="11153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23</xdr:col>
      <xdr:colOff>9525</xdr:colOff>
      <xdr:row>203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811125"/>
          <a:ext cx="11153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23</xdr:col>
      <xdr:colOff>9525</xdr:colOff>
      <xdr:row>212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525625"/>
          <a:ext cx="11153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23</xdr:col>
      <xdr:colOff>9525</xdr:colOff>
      <xdr:row>226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6240125"/>
          <a:ext cx="111537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I1:K8" comment="" totalsRowShown="0">
  <autoFilter ref="I1:K8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M1:O4" comment="" totalsRowShown="0">
  <autoFilter ref="M1:O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47" comment="" totalsRowShown="0">
  <autoFilter ref="A3:W147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240" name="Tabuľka5241" displayName="Tabuľka5241" ref="A3:W147" comment="" totalsRowShown="0">
  <autoFilter ref="A3:W147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68" sqref="E68"/>
    </sheetView>
  </sheetViews>
  <sheetFormatPr defaultColWidth="9.140625" defaultRowHeight="15"/>
  <cols>
    <col min="1" max="1" width="9.7109375" style="3" customWidth="1"/>
    <col min="2" max="2" width="11.00390625" style="5" bestFit="1" customWidth="1"/>
    <col min="3" max="3" width="16.28125" style="5" customWidth="1"/>
    <col min="4" max="4" width="43.28125" style="5" customWidth="1"/>
    <col min="5" max="5" width="6.57421875" style="3" bestFit="1" customWidth="1"/>
    <col min="6" max="6" width="8.7109375" style="3" bestFit="1" customWidth="1"/>
    <col min="7" max="7" width="7.7109375" style="5" bestFit="1" customWidth="1"/>
    <col min="8" max="8" width="9.140625" style="9" customWidth="1"/>
    <col min="9" max="9" width="15.140625" style="9" bestFit="1" customWidth="1"/>
    <col min="10" max="12" width="9.140625" style="9" customWidth="1"/>
    <col min="13" max="13" width="15.140625" style="9" bestFit="1" customWidth="1"/>
    <col min="14" max="16384" width="9.140625" style="9" customWidth="1"/>
  </cols>
  <sheetData>
    <row r="1" spans="1:15" s="8" customFormat="1" ht="39.75" customHeight="1">
      <c r="A1" s="40" t="s">
        <v>0</v>
      </c>
      <c r="B1" s="40" t="s">
        <v>1</v>
      </c>
      <c r="C1" s="40" t="s">
        <v>2</v>
      </c>
      <c r="D1" s="40" t="s">
        <v>7</v>
      </c>
      <c r="E1" s="40" t="s">
        <v>3</v>
      </c>
      <c r="F1" s="40" t="s">
        <v>42</v>
      </c>
      <c r="G1" s="40" t="s">
        <v>4</v>
      </c>
      <c r="I1" s="8" t="s">
        <v>31</v>
      </c>
      <c r="J1" s="8" t="s">
        <v>33</v>
      </c>
      <c r="K1" s="8" t="s">
        <v>34</v>
      </c>
      <c r="M1" s="8" t="s">
        <v>31</v>
      </c>
      <c r="N1" s="8" t="s">
        <v>33</v>
      </c>
      <c r="O1" s="8" t="s">
        <v>34</v>
      </c>
    </row>
    <row r="2" spans="1:15" ht="18" customHeight="1">
      <c r="A2" s="3">
        <v>138</v>
      </c>
      <c r="B2" s="53" t="s">
        <v>55</v>
      </c>
      <c r="C2" s="53" t="s">
        <v>57</v>
      </c>
      <c r="D2" s="53" t="s">
        <v>14</v>
      </c>
      <c r="E2" s="53">
        <v>1983</v>
      </c>
      <c r="F2" s="51" t="s">
        <v>43</v>
      </c>
      <c r="G2" s="57" t="str">
        <f>IF(F2="m",LOOKUP(E2,'07.kolo prezentácia'!$J$2:$J$8,'07.kolo prezentácia'!$I$2:$I$8),LOOKUP(E2,'07.kolo prezentácia'!$N$2:$N$4,'07.kolo prezentácia'!$M$2:$M$4))</f>
        <v>Muži B</v>
      </c>
      <c r="I2" s="9" t="s">
        <v>38</v>
      </c>
      <c r="J2" s="9">
        <v>1900</v>
      </c>
      <c r="K2" s="9">
        <v>1956</v>
      </c>
      <c r="M2" s="9" t="s">
        <v>40</v>
      </c>
      <c r="N2" s="9">
        <v>1900</v>
      </c>
      <c r="O2" s="9">
        <v>1980</v>
      </c>
    </row>
    <row r="3" spans="1:15" ht="18" customHeight="1">
      <c r="A3" s="3">
        <v>95</v>
      </c>
      <c r="B3" s="53" t="s">
        <v>5</v>
      </c>
      <c r="C3" s="53" t="s">
        <v>49</v>
      </c>
      <c r="D3" s="53" t="s">
        <v>87</v>
      </c>
      <c r="E3" s="53">
        <v>1987</v>
      </c>
      <c r="F3" s="51" t="s">
        <v>43</v>
      </c>
      <c r="G3" s="57" t="str">
        <f>IF(F3="m",LOOKUP(E3,'07.kolo prezentácia'!$J$2:$J$8,'07.kolo prezentácia'!$I$2:$I$8),LOOKUP(E3,'07.kolo prezentácia'!$N$2:$N$4,'07.kolo prezentácia'!$M$2:$M$4))</f>
        <v>Muži A</v>
      </c>
      <c r="I3" s="9" t="s">
        <v>37</v>
      </c>
      <c r="J3" s="9">
        <v>1957</v>
      </c>
      <c r="K3" s="9">
        <v>1966</v>
      </c>
      <c r="M3" s="9" t="s">
        <v>39</v>
      </c>
      <c r="N3" s="9">
        <v>1981</v>
      </c>
      <c r="O3" s="9">
        <v>2015</v>
      </c>
    </row>
    <row r="4" spans="1:11" ht="18" customHeight="1">
      <c r="A4" s="3">
        <v>132</v>
      </c>
      <c r="B4" s="53" t="s">
        <v>59</v>
      </c>
      <c r="C4" s="53" t="s">
        <v>60</v>
      </c>
      <c r="D4" s="53" t="s">
        <v>14</v>
      </c>
      <c r="E4" s="53">
        <v>1976</v>
      </c>
      <c r="F4" s="51" t="s">
        <v>43</v>
      </c>
      <c r="G4" s="57" t="str">
        <f>IF(F4="m",LOOKUP(E4,'07.kolo prezentácia'!$J$2:$J$8,'07.kolo prezentácia'!$I$2:$I$8),LOOKUP(E4,'07.kolo prezentácia'!$N$2:$N$4,'07.kolo prezentácia'!$M$2:$M$4))</f>
        <v>Muži C</v>
      </c>
      <c r="I4" s="9" t="s">
        <v>36</v>
      </c>
      <c r="J4" s="9">
        <v>1967</v>
      </c>
      <c r="K4" s="9">
        <v>1976</v>
      </c>
    </row>
    <row r="5" spans="1:11" ht="18" customHeight="1">
      <c r="A5" s="3">
        <v>131</v>
      </c>
      <c r="B5" s="53" t="s">
        <v>89</v>
      </c>
      <c r="C5" s="53" t="s">
        <v>90</v>
      </c>
      <c r="D5" s="53" t="s">
        <v>14</v>
      </c>
      <c r="E5" s="53">
        <v>1969</v>
      </c>
      <c r="F5" s="51" t="s">
        <v>44</v>
      </c>
      <c r="G5" s="57" t="str">
        <f>IF(F5="m",LOOKUP(E5,'07.kolo prezentácia'!$J$2:$J$8,'07.kolo prezentácia'!$I$2:$I$8),LOOKUP(E5,'07.kolo prezentácia'!$N$2:$N$4,'07.kolo prezentácia'!$M$2:$M$4))</f>
        <v>Ženy B</v>
      </c>
      <c r="I5" s="9" t="s">
        <v>35</v>
      </c>
      <c r="J5" s="9">
        <v>1977</v>
      </c>
      <c r="K5" s="9">
        <v>1986</v>
      </c>
    </row>
    <row r="6" spans="1:7" ht="18" customHeight="1">
      <c r="A6" s="3">
        <v>105</v>
      </c>
      <c r="B6" s="53" t="s">
        <v>56</v>
      </c>
      <c r="C6" s="53" t="s">
        <v>105</v>
      </c>
      <c r="D6" s="53" t="s">
        <v>68</v>
      </c>
      <c r="E6" s="53">
        <v>1973</v>
      </c>
      <c r="F6" s="51" t="s">
        <v>44</v>
      </c>
      <c r="G6" s="57" t="str">
        <f>IF(F6="m",LOOKUP(E6,'07.kolo prezentácia'!$J$2:$J$8,'07.kolo prezentácia'!$I$2:$I$8),LOOKUP(E6,'07.kolo prezentácia'!$N$2:$N$4,'07.kolo prezentácia'!$M$2:$M$4))</f>
        <v>Ženy B</v>
      </c>
    </row>
    <row r="7" spans="1:11" ht="18" customHeight="1">
      <c r="A7" s="3">
        <v>106</v>
      </c>
      <c r="B7" s="53" t="s">
        <v>67</v>
      </c>
      <c r="C7" s="53" t="s">
        <v>106</v>
      </c>
      <c r="D7" s="53" t="s">
        <v>68</v>
      </c>
      <c r="E7" s="53">
        <v>1976</v>
      </c>
      <c r="F7" s="51" t="s">
        <v>44</v>
      </c>
      <c r="G7" s="57" t="str">
        <f>IF(F7="m",LOOKUP(E7,'07.kolo prezentácia'!$J$2:$J$8,'07.kolo prezentácia'!$I$2:$I$8),LOOKUP(E7,'07.kolo prezentácia'!$N$2:$N$4,'07.kolo prezentácia'!$M$2:$M$4))</f>
        <v>Ženy B</v>
      </c>
      <c r="I7" s="9" t="s">
        <v>32</v>
      </c>
      <c r="J7" s="9">
        <v>1987</v>
      </c>
      <c r="K7" s="9">
        <v>2015</v>
      </c>
    </row>
    <row r="8" spans="1:7" ht="18" customHeight="1">
      <c r="A8" s="3">
        <v>107</v>
      </c>
      <c r="B8" s="53" t="s">
        <v>30</v>
      </c>
      <c r="C8" s="53" t="s">
        <v>98</v>
      </c>
      <c r="D8" s="53" t="s">
        <v>68</v>
      </c>
      <c r="E8" s="53">
        <v>1957</v>
      </c>
      <c r="F8" s="51" t="s">
        <v>43</v>
      </c>
      <c r="G8" s="57" t="str">
        <f>IF(F8="m",LOOKUP(E8,'07.kolo prezentácia'!$J$2:$J$8,'07.kolo prezentácia'!$I$2:$I$8),LOOKUP(E8,'07.kolo prezentácia'!$N$2:$N$4,'07.kolo prezentácia'!$M$2:$M$4))</f>
        <v>Muži D</v>
      </c>
    </row>
    <row r="9" spans="1:7" ht="18" customHeight="1">
      <c r="A9" s="3">
        <v>96</v>
      </c>
      <c r="B9" s="53" t="s">
        <v>88</v>
      </c>
      <c r="C9" s="53" t="s">
        <v>107</v>
      </c>
      <c r="D9" s="53" t="s">
        <v>62</v>
      </c>
      <c r="E9" s="53">
        <v>1963</v>
      </c>
      <c r="F9" s="51" t="s">
        <v>43</v>
      </c>
      <c r="G9" s="57" t="str">
        <f>IF(F9="m",LOOKUP(E9,'07.kolo prezentácia'!$J$2:$J$8,'07.kolo prezentácia'!$I$2:$I$8),LOOKUP(E9,'07.kolo prezentácia'!$N$2:$N$4,'07.kolo prezentácia'!$M$2:$M$4))</f>
        <v>Muži D</v>
      </c>
    </row>
    <row r="10" spans="1:7" ht="18" customHeight="1">
      <c r="A10" s="3">
        <v>142</v>
      </c>
      <c r="B10" s="53" t="s">
        <v>26</v>
      </c>
      <c r="C10" s="53" t="s">
        <v>108</v>
      </c>
      <c r="D10" s="53" t="s">
        <v>14</v>
      </c>
      <c r="E10" s="53">
        <v>1979</v>
      </c>
      <c r="F10" s="51" t="s">
        <v>43</v>
      </c>
      <c r="G10" s="57" t="str">
        <f>IF(F10="m",LOOKUP(E10,'07.kolo prezentácia'!$J$2:$J$8,'07.kolo prezentácia'!$I$2:$I$8),LOOKUP(E10,'07.kolo prezentácia'!$N$2:$N$4,'07.kolo prezentácia'!$M$2:$M$4))</f>
        <v>Muži B</v>
      </c>
    </row>
    <row r="11" spans="1:7" ht="18" customHeight="1">
      <c r="A11" s="3">
        <v>92</v>
      </c>
      <c r="B11" s="53" t="s">
        <v>48</v>
      </c>
      <c r="C11" s="53" t="s">
        <v>69</v>
      </c>
      <c r="D11" s="53" t="s">
        <v>14</v>
      </c>
      <c r="E11" s="53">
        <v>1951</v>
      </c>
      <c r="F11" s="51" t="s">
        <v>43</v>
      </c>
      <c r="G11" s="57" t="str">
        <f>IF(F11="m",LOOKUP(E11,'07.kolo prezentácia'!$J$2:$J$8,'07.kolo prezentácia'!$I$2:$I$8),LOOKUP(E11,'07.kolo prezentácia'!$N$2:$N$4,'07.kolo prezentácia'!$M$2:$M$4))</f>
        <v>Muži E</v>
      </c>
    </row>
    <row r="12" spans="1:7" ht="18" customHeight="1">
      <c r="A12" s="3">
        <v>93</v>
      </c>
      <c r="B12" s="53" t="s">
        <v>81</v>
      </c>
      <c r="C12" s="53" t="s">
        <v>109</v>
      </c>
      <c r="D12" s="53" t="s">
        <v>110</v>
      </c>
      <c r="E12" s="53">
        <v>1984</v>
      </c>
      <c r="F12" s="51" t="s">
        <v>43</v>
      </c>
      <c r="G12" s="57" t="str">
        <f>IF(F12="m",LOOKUP(E12,'07.kolo prezentácia'!$J$2:$J$8,'07.kolo prezentácia'!$I$2:$I$8),LOOKUP(E12,'07.kolo prezentácia'!$N$2:$N$4,'07.kolo prezentácia'!$M$2:$M$4))</f>
        <v>Muži B</v>
      </c>
    </row>
    <row r="13" spans="1:7" ht="18" customHeight="1">
      <c r="A13" s="3">
        <v>113</v>
      </c>
      <c r="B13" s="53" t="s">
        <v>22</v>
      </c>
      <c r="C13" s="53" t="s">
        <v>111</v>
      </c>
      <c r="D13" s="53" t="s">
        <v>110</v>
      </c>
      <c r="E13" s="53">
        <v>1983</v>
      </c>
      <c r="F13" s="51" t="s">
        <v>43</v>
      </c>
      <c r="G13" s="57" t="str">
        <f>IF(F13="m",LOOKUP(E13,'07.kolo prezentácia'!$J$2:$J$8,'07.kolo prezentácia'!$I$2:$I$8),LOOKUP(E13,'07.kolo prezentácia'!$N$2:$N$4,'07.kolo prezentácia'!$M$2:$M$4))</f>
        <v>Muži B</v>
      </c>
    </row>
    <row r="14" spans="1:7" ht="18" customHeight="1">
      <c r="A14" s="3">
        <v>123</v>
      </c>
      <c r="B14" s="53" t="s">
        <v>65</v>
      </c>
      <c r="C14" s="53" t="s">
        <v>66</v>
      </c>
      <c r="D14" s="53" t="s">
        <v>112</v>
      </c>
      <c r="E14" s="53">
        <v>1966</v>
      </c>
      <c r="F14" s="51" t="s">
        <v>44</v>
      </c>
      <c r="G14" s="57" t="str">
        <f>IF(F14="m",LOOKUP(E14,'07.kolo prezentácia'!$J$2:$J$8,'07.kolo prezentácia'!$I$2:$I$8),LOOKUP(E14,'07.kolo prezentácia'!$N$2:$N$4,'07.kolo prezentácia'!$M$2:$M$4))</f>
        <v>Ženy B</v>
      </c>
    </row>
    <row r="15" spans="1:7" ht="18" customHeight="1">
      <c r="A15" s="3">
        <v>127</v>
      </c>
      <c r="B15" s="53" t="s">
        <v>72</v>
      </c>
      <c r="C15" s="53" t="s">
        <v>79</v>
      </c>
      <c r="D15" s="53" t="s">
        <v>14</v>
      </c>
      <c r="E15" s="53">
        <v>1974</v>
      </c>
      <c r="F15" s="51" t="s">
        <v>43</v>
      </c>
      <c r="G15" s="57" t="str">
        <f>IF(F15="m",LOOKUP(E15,'07.kolo prezentácia'!$J$2:$J$8,'07.kolo prezentácia'!$I$2:$I$8),LOOKUP(E15,'07.kolo prezentácia'!$N$2:$N$4,'07.kolo prezentácia'!$M$2:$M$4))</f>
        <v>Muži C</v>
      </c>
    </row>
    <row r="16" spans="1:7" ht="18" customHeight="1">
      <c r="A16" s="3">
        <v>101</v>
      </c>
      <c r="B16" s="53" t="s">
        <v>29</v>
      </c>
      <c r="C16" s="53" t="s">
        <v>113</v>
      </c>
      <c r="D16" s="53" t="s">
        <v>25</v>
      </c>
      <c r="E16" s="53">
        <v>1986</v>
      </c>
      <c r="F16" s="51" t="s">
        <v>43</v>
      </c>
      <c r="G16" s="57" t="str">
        <f>IF(F16="m",LOOKUP(E16,'07.kolo prezentácia'!$J$2:$J$8,'07.kolo prezentácia'!$I$2:$I$8),LOOKUP(E16,'07.kolo prezentácia'!$N$2:$N$4,'07.kolo prezentácia'!$M$2:$M$4))</f>
        <v>Muži B</v>
      </c>
    </row>
    <row r="17" spans="1:7" ht="18" customHeight="1">
      <c r="A17" s="3">
        <v>108</v>
      </c>
      <c r="B17" s="53" t="s">
        <v>99</v>
      </c>
      <c r="C17" s="53" t="s">
        <v>100</v>
      </c>
      <c r="D17" s="53" t="s">
        <v>114</v>
      </c>
      <c r="E17" s="53">
        <v>1965</v>
      </c>
      <c r="F17" s="51" t="s">
        <v>43</v>
      </c>
      <c r="G17" s="57" t="str">
        <f>IF(F17="m",LOOKUP(E17,'07.kolo prezentácia'!$J$2:$J$8,'07.kolo prezentácia'!$I$2:$I$8),LOOKUP(E17,'07.kolo prezentácia'!$N$2:$N$4,'07.kolo prezentácia'!$M$2:$M$4))</f>
        <v>Muži D</v>
      </c>
    </row>
    <row r="18" spans="1:7" ht="18" customHeight="1">
      <c r="A18" s="3">
        <v>98</v>
      </c>
      <c r="B18" s="53" t="s">
        <v>96</v>
      </c>
      <c r="C18" s="53" t="s">
        <v>115</v>
      </c>
      <c r="D18" s="53" t="s">
        <v>116</v>
      </c>
      <c r="E18" s="53">
        <v>1973</v>
      </c>
      <c r="F18" s="51" t="s">
        <v>43</v>
      </c>
      <c r="G18" s="57" t="str">
        <f>IF(F18="m",LOOKUP(E18,'07.kolo prezentácia'!$J$2:$J$8,'07.kolo prezentácia'!$I$2:$I$8),LOOKUP(E18,'07.kolo prezentácia'!$N$2:$N$4,'07.kolo prezentácia'!$M$2:$M$4))</f>
        <v>Muži C</v>
      </c>
    </row>
    <row r="19" spans="1:7" ht="18" customHeight="1">
      <c r="A19" s="3">
        <v>147</v>
      </c>
      <c r="B19" s="53" t="s">
        <v>119</v>
      </c>
      <c r="C19" s="53" t="s">
        <v>120</v>
      </c>
      <c r="D19" s="53" t="s">
        <v>121</v>
      </c>
      <c r="E19" s="53">
        <v>1981</v>
      </c>
      <c r="F19" s="51" t="s">
        <v>44</v>
      </c>
      <c r="G19" s="57" t="str">
        <f>IF(F19="m",LOOKUP(E19,'07.kolo prezentácia'!$J$2:$J$8,'07.kolo prezentácia'!$I$2:$I$8),LOOKUP(E19,'07.kolo prezentácia'!$N$2:$N$4,'07.kolo prezentácia'!$M$2:$M$4))</f>
        <v>Ženy A</v>
      </c>
    </row>
    <row r="20" spans="1:7" ht="18" customHeight="1">
      <c r="A20" s="3">
        <v>114</v>
      </c>
      <c r="B20" s="53" t="s">
        <v>72</v>
      </c>
      <c r="C20" s="53" t="s">
        <v>102</v>
      </c>
      <c r="D20" s="53" t="s">
        <v>122</v>
      </c>
      <c r="E20" s="53">
        <v>1977</v>
      </c>
      <c r="F20" s="51" t="s">
        <v>43</v>
      </c>
      <c r="G20" s="57" t="str">
        <f>IF(F20="m",LOOKUP(E20,'07.kolo prezentácia'!$J$2:$J$8,'07.kolo prezentácia'!$I$2:$I$8),LOOKUP(E20,'07.kolo prezentácia'!$N$2:$N$4,'07.kolo prezentácia'!$M$2:$M$4))</f>
        <v>Muži B</v>
      </c>
    </row>
    <row r="21" spans="1:7" ht="18" customHeight="1">
      <c r="A21" s="3">
        <v>141</v>
      </c>
      <c r="B21" s="53" t="s">
        <v>22</v>
      </c>
      <c r="C21" s="53" t="s">
        <v>53</v>
      </c>
      <c r="D21" s="53" t="s">
        <v>54</v>
      </c>
      <c r="E21" s="53">
        <v>1988</v>
      </c>
      <c r="F21" s="51" t="s">
        <v>43</v>
      </c>
      <c r="G21" s="57" t="str">
        <f>IF(F21="m",LOOKUP(E21,'07.kolo prezentácia'!$J$2:$J$8,'07.kolo prezentácia'!$I$2:$I$8),LOOKUP(E21,'07.kolo prezentácia'!$N$2:$N$4,'07.kolo prezentácia'!$M$2:$M$4))</f>
        <v>Muži A</v>
      </c>
    </row>
    <row r="22" spans="1:7" ht="18" customHeight="1">
      <c r="A22" s="3">
        <v>135</v>
      </c>
      <c r="B22" s="53" t="s">
        <v>91</v>
      </c>
      <c r="C22" s="53" t="s">
        <v>83</v>
      </c>
      <c r="D22" s="53" t="s">
        <v>84</v>
      </c>
      <c r="E22" s="53">
        <v>1967</v>
      </c>
      <c r="F22" s="51" t="s">
        <v>43</v>
      </c>
      <c r="G22" s="57" t="str">
        <f>IF(F22="m",LOOKUP(E22,'07.kolo prezentácia'!$J$2:$J$8,'07.kolo prezentácia'!$I$2:$I$8),LOOKUP(E22,'07.kolo prezentácia'!$N$2:$N$4,'07.kolo prezentácia'!$M$2:$M$4))</f>
        <v>Muži C</v>
      </c>
    </row>
    <row r="23" spans="1:7" ht="18" customHeight="1">
      <c r="A23" s="3">
        <v>136</v>
      </c>
      <c r="B23" s="53" t="s">
        <v>80</v>
      </c>
      <c r="C23" s="53" t="s">
        <v>83</v>
      </c>
      <c r="D23" s="53" t="s">
        <v>84</v>
      </c>
      <c r="E23" s="53">
        <v>1995</v>
      </c>
      <c r="F23" s="51" t="s">
        <v>43</v>
      </c>
      <c r="G23" s="57" t="str">
        <f>IF(F23="m",LOOKUP(E23,'07.kolo prezentácia'!$J$2:$J$8,'07.kolo prezentácia'!$I$2:$I$8),LOOKUP(E23,'07.kolo prezentácia'!$N$2:$N$4,'07.kolo prezentácia'!$M$2:$M$4))</f>
        <v>Muži A</v>
      </c>
    </row>
    <row r="24" spans="1:7" ht="18" customHeight="1">
      <c r="A24" s="3">
        <v>146</v>
      </c>
      <c r="B24" s="53" t="s">
        <v>48</v>
      </c>
      <c r="C24" s="53" t="s">
        <v>76</v>
      </c>
      <c r="D24" s="53" t="s">
        <v>14</v>
      </c>
      <c r="E24" s="53">
        <v>1974</v>
      </c>
      <c r="F24" s="51" t="s">
        <v>43</v>
      </c>
      <c r="G24" s="57" t="str">
        <f>IF(F24="m",LOOKUP(E24,'07.kolo prezentácia'!$J$2:$J$8,'07.kolo prezentácia'!$I$2:$I$8),LOOKUP(E24,'07.kolo prezentácia'!$N$2:$N$4,'07.kolo prezentácia'!$M$2:$M$4))</f>
        <v>Muži C</v>
      </c>
    </row>
    <row r="25" spans="1:7" ht="18" customHeight="1">
      <c r="A25" s="3">
        <v>121</v>
      </c>
      <c r="B25" s="53" t="s">
        <v>30</v>
      </c>
      <c r="C25" s="53" t="s">
        <v>77</v>
      </c>
      <c r="D25" s="53" t="s">
        <v>124</v>
      </c>
      <c r="E25" s="53">
        <v>1977</v>
      </c>
      <c r="F25" s="51" t="s">
        <v>43</v>
      </c>
      <c r="G25" s="57" t="str">
        <f>IF(F25="m",LOOKUP(E25,'07.kolo prezentácia'!$J$2:$J$8,'07.kolo prezentácia'!$I$2:$I$8),LOOKUP(E25,'07.kolo prezentácia'!$N$2:$N$4,'07.kolo prezentácia'!$M$2:$M$4))</f>
        <v>Muži B</v>
      </c>
    </row>
    <row r="26" spans="1:7" ht="18" customHeight="1">
      <c r="A26" s="3">
        <v>158</v>
      </c>
      <c r="B26" s="53" t="s">
        <v>103</v>
      </c>
      <c r="C26" s="53" t="s">
        <v>125</v>
      </c>
      <c r="D26" s="53" t="s">
        <v>126</v>
      </c>
      <c r="E26" s="53">
        <v>1977</v>
      </c>
      <c r="F26" s="51" t="s">
        <v>43</v>
      </c>
      <c r="G26" s="57" t="str">
        <f>IF(F26="m",LOOKUP(E26,'07.kolo prezentácia'!$J$2:$J$8,'07.kolo prezentácia'!$I$2:$I$8),LOOKUP(E26,'07.kolo prezentácia'!$N$2:$N$4,'07.kolo prezentácia'!$M$2:$M$4))</f>
        <v>Muži B</v>
      </c>
    </row>
    <row r="27" spans="1:7" ht="18" customHeight="1">
      <c r="A27" s="3">
        <v>159</v>
      </c>
      <c r="B27" s="53" t="s">
        <v>127</v>
      </c>
      <c r="C27" s="53" t="s">
        <v>128</v>
      </c>
      <c r="D27" s="53" t="s">
        <v>126</v>
      </c>
      <c r="E27" s="53">
        <v>1979</v>
      </c>
      <c r="F27" s="51" t="s">
        <v>44</v>
      </c>
      <c r="G27" s="57" t="str">
        <f>IF(F27="m",LOOKUP(E27,'07.kolo prezentácia'!$J$2:$J$8,'07.kolo prezentácia'!$I$2:$I$8),LOOKUP(E27,'07.kolo prezentácia'!$N$2:$N$4,'07.kolo prezentácia'!$M$2:$M$4))</f>
        <v>Ženy B</v>
      </c>
    </row>
    <row r="28" spans="1:7" ht="18" customHeight="1">
      <c r="A28" s="3">
        <v>109</v>
      </c>
      <c r="B28" s="53" t="s">
        <v>129</v>
      </c>
      <c r="C28" s="53" t="s">
        <v>130</v>
      </c>
      <c r="D28" s="53" t="s">
        <v>131</v>
      </c>
      <c r="E28" s="53">
        <v>1978</v>
      </c>
      <c r="F28" s="51" t="s">
        <v>44</v>
      </c>
      <c r="G28" s="57" t="str">
        <f>IF(F28="m",LOOKUP(E28,'07.kolo prezentácia'!$J$2:$J$8,'07.kolo prezentácia'!$I$2:$I$8),LOOKUP(E28,'07.kolo prezentácia'!$N$2:$N$4,'07.kolo prezentácia'!$M$2:$M$4))</f>
        <v>Ženy B</v>
      </c>
    </row>
    <row r="29" spans="1:7" ht="18" customHeight="1">
      <c r="A29" s="3">
        <v>137</v>
      </c>
      <c r="B29" s="53" t="s">
        <v>132</v>
      </c>
      <c r="C29" s="53" t="s">
        <v>133</v>
      </c>
      <c r="D29" s="53" t="s">
        <v>126</v>
      </c>
      <c r="E29" s="53">
        <v>1981</v>
      </c>
      <c r="F29" s="51" t="s">
        <v>44</v>
      </c>
      <c r="G29" s="57" t="str">
        <f>IF(F29="m",LOOKUP(E29,'07.kolo prezentácia'!$J$2:$J$8,'07.kolo prezentácia'!$I$2:$I$8),LOOKUP(E29,'07.kolo prezentácia'!$N$2:$N$4,'07.kolo prezentácia'!$M$2:$M$4))</f>
        <v>Ženy A</v>
      </c>
    </row>
    <row r="30" spans="1:7" ht="18" customHeight="1">
      <c r="A30" s="3">
        <v>13</v>
      </c>
      <c r="B30" s="53" t="s">
        <v>30</v>
      </c>
      <c r="C30" s="53" t="s">
        <v>78</v>
      </c>
      <c r="D30" s="53" t="s">
        <v>92</v>
      </c>
      <c r="E30" s="53">
        <v>1973</v>
      </c>
      <c r="F30" s="51" t="s">
        <v>43</v>
      </c>
      <c r="G30" s="57" t="str">
        <f>IF(F30="m",LOOKUP(E30,'07.kolo prezentácia'!$J$2:$J$8,'07.kolo prezentácia'!$I$2:$I$8),LOOKUP(E30,'07.kolo prezentácia'!$N$2:$N$4,'07.kolo prezentácia'!$M$2:$M$4))</f>
        <v>Muži C</v>
      </c>
    </row>
    <row r="31" spans="1:7" ht="18" customHeight="1">
      <c r="A31" s="3">
        <v>115</v>
      </c>
      <c r="B31" s="53" t="s">
        <v>26</v>
      </c>
      <c r="C31" s="53" t="s">
        <v>70</v>
      </c>
      <c r="D31" s="53" t="s">
        <v>14</v>
      </c>
      <c r="E31" s="53">
        <v>1986</v>
      </c>
      <c r="F31" s="51" t="s">
        <v>43</v>
      </c>
      <c r="G31" s="57" t="str">
        <f>IF(F31="m",LOOKUP(E31,'07.kolo prezentácia'!$J$2:$J$8,'07.kolo prezentácia'!$I$2:$I$8),LOOKUP(E31,'07.kolo prezentácia'!$N$2:$N$4,'07.kolo prezentácia'!$M$2:$M$4))</f>
        <v>Muži B</v>
      </c>
    </row>
    <row r="32" spans="1:7" ht="18" customHeight="1">
      <c r="A32" s="3">
        <v>149</v>
      </c>
      <c r="B32" s="53" t="s">
        <v>134</v>
      </c>
      <c r="C32" s="53" t="s">
        <v>135</v>
      </c>
      <c r="D32" s="53" t="s">
        <v>136</v>
      </c>
      <c r="E32" s="53">
        <v>1978</v>
      </c>
      <c r="F32" s="51" t="s">
        <v>43</v>
      </c>
      <c r="G32" s="57" t="str">
        <f>IF(F32="m",LOOKUP(E32,'07.kolo prezentácia'!$J$2:$J$8,'07.kolo prezentácia'!$I$2:$I$8),LOOKUP(E32,'07.kolo prezentácia'!$N$2:$N$4,'07.kolo prezentácia'!$M$2:$M$4))</f>
        <v>Muži B</v>
      </c>
    </row>
    <row r="33" spans="1:7" ht="18" customHeight="1">
      <c r="A33" s="3">
        <v>112</v>
      </c>
      <c r="B33" s="53" t="s">
        <v>97</v>
      </c>
      <c r="C33" s="53" t="s">
        <v>137</v>
      </c>
      <c r="D33" s="53" t="s">
        <v>101</v>
      </c>
      <c r="E33" s="53">
        <v>1968</v>
      </c>
      <c r="F33" s="51" t="s">
        <v>43</v>
      </c>
      <c r="G33" s="57" t="str">
        <f>IF(F33="m",LOOKUP(E33,'07.kolo prezentácia'!$J$2:$J$8,'07.kolo prezentácia'!$I$2:$I$8),LOOKUP(E33,'07.kolo prezentácia'!$N$2:$N$4,'07.kolo prezentácia'!$M$2:$M$4))</f>
        <v>Muži C</v>
      </c>
    </row>
    <row r="34" spans="1:7" ht="18" customHeight="1">
      <c r="A34" s="3">
        <v>111</v>
      </c>
      <c r="B34" s="53" t="s">
        <v>74</v>
      </c>
      <c r="C34" s="53" t="s">
        <v>75</v>
      </c>
      <c r="D34" s="53" t="s">
        <v>138</v>
      </c>
      <c r="E34" s="53">
        <v>1969</v>
      </c>
      <c r="F34" s="51" t="s">
        <v>43</v>
      </c>
      <c r="G34" s="57" t="str">
        <f>IF(F34="m",LOOKUP(E34,'07.kolo prezentácia'!$J$2:$J$8,'07.kolo prezentácia'!$I$2:$I$8),LOOKUP(E34,'07.kolo prezentácia'!$N$2:$N$4,'07.kolo prezentácia'!$M$2:$M$4))</f>
        <v>Muži C</v>
      </c>
    </row>
    <row r="35" spans="1:7" ht="18" customHeight="1">
      <c r="A35" s="3">
        <v>99</v>
      </c>
      <c r="B35" s="53" t="s">
        <v>26</v>
      </c>
      <c r="C35" s="53" t="s">
        <v>94</v>
      </c>
      <c r="D35" s="53" t="s">
        <v>95</v>
      </c>
      <c r="E35" s="53">
        <v>1984</v>
      </c>
      <c r="F35" s="51" t="s">
        <v>43</v>
      </c>
      <c r="G35" s="57" t="str">
        <f>IF(F35="m",LOOKUP(E35,'07.kolo prezentácia'!$J$2:$J$8,'07.kolo prezentácia'!$I$2:$I$8),LOOKUP(E35,'07.kolo prezentácia'!$N$2:$N$4,'07.kolo prezentácia'!$M$2:$M$4))</f>
        <v>Muži B</v>
      </c>
    </row>
    <row r="36" spans="1:7" ht="18" customHeight="1">
      <c r="A36" s="3">
        <v>126</v>
      </c>
      <c r="B36" s="53" t="s">
        <v>29</v>
      </c>
      <c r="C36" s="53" t="s">
        <v>139</v>
      </c>
      <c r="D36" s="53" t="s">
        <v>148</v>
      </c>
      <c r="E36" s="53">
        <v>1987</v>
      </c>
      <c r="F36" s="51" t="s">
        <v>43</v>
      </c>
      <c r="G36" s="57" t="str">
        <f>IF(F36="m",LOOKUP(E36,'07.kolo prezentácia'!$J$2:$J$8,'07.kolo prezentácia'!$I$2:$I$8),LOOKUP(E36,'07.kolo prezentácia'!$N$2:$N$4,'07.kolo prezentácia'!$M$2:$M$4))</f>
        <v>Muži A</v>
      </c>
    </row>
    <row r="37" spans="1:7" ht="18" customHeight="1">
      <c r="A37" s="3">
        <v>94</v>
      </c>
      <c r="B37" s="53" t="s">
        <v>73</v>
      </c>
      <c r="C37" s="53" t="s">
        <v>141</v>
      </c>
      <c r="D37" s="53" t="s">
        <v>142</v>
      </c>
      <c r="E37" s="53">
        <v>1979</v>
      </c>
      <c r="F37" s="51" t="s">
        <v>43</v>
      </c>
      <c r="G37" s="57" t="str">
        <f>IF(F37="m",LOOKUP(E37,'07.kolo prezentácia'!$J$2:$J$8,'07.kolo prezentácia'!$I$2:$I$8),LOOKUP(E37,'07.kolo prezentácia'!$N$2:$N$4,'07.kolo prezentácia'!$M$2:$M$4))</f>
        <v>Muži B</v>
      </c>
    </row>
    <row r="38" spans="1:7" ht="18" customHeight="1">
      <c r="A38" s="3">
        <v>102</v>
      </c>
      <c r="B38" s="53" t="s">
        <v>96</v>
      </c>
      <c r="C38" s="53" t="s">
        <v>143</v>
      </c>
      <c r="D38" s="53" t="s">
        <v>144</v>
      </c>
      <c r="E38" s="53">
        <v>1987</v>
      </c>
      <c r="F38" s="51" t="s">
        <v>43</v>
      </c>
      <c r="G38" s="57" t="str">
        <f>IF(F38="m",LOOKUP(E38,'07.kolo prezentácia'!$J$2:$J$8,'07.kolo prezentácia'!$I$2:$I$8),LOOKUP(E38,'07.kolo prezentácia'!$N$2:$N$4,'07.kolo prezentácia'!$M$2:$M$4))</f>
        <v>Muži A</v>
      </c>
    </row>
    <row r="39" spans="1:7" ht="18" customHeight="1">
      <c r="A39" s="3">
        <v>100</v>
      </c>
      <c r="B39" s="53" t="s">
        <v>145</v>
      </c>
      <c r="C39" s="53" t="s">
        <v>146</v>
      </c>
      <c r="D39" s="53" t="s">
        <v>147</v>
      </c>
      <c r="E39" s="53">
        <v>1986</v>
      </c>
      <c r="F39" s="51" t="s">
        <v>43</v>
      </c>
      <c r="G39" s="57" t="str">
        <f>IF(F39="m",LOOKUP(E39,'07.kolo prezentácia'!$J$2:$J$8,'07.kolo prezentácia'!$I$2:$I$8),LOOKUP(E39,'07.kolo prezentácia'!$N$2:$N$4,'07.kolo prezentácia'!$M$2:$M$4))</f>
        <v>Muži B</v>
      </c>
    </row>
    <row r="40" spans="1:7" ht="18" customHeight="1">
      <c r="A40" s="3">
        <v>122</v>
      </c>
      <c r="B40" s="5" t="s">
        <v>73</v>
      </c>
      <c r="C40" s="5" t="s">
        <v>149</v>
      </c>
      <c r="D40" s="5" t="s">
        <v>150</v>
      </c>
      <c r="E40" s="53">
        <v>1977</v>
      </c>
      <c r="F40" s="51" t="s">
        <v>43</v>
      </c>
      <c r="G40" s="57" t="str">
        <f>IF(F40="m",LOOKUP(E40,'07.kolo prezentácia'!$J$2:$J$8,'07.kolo prezentácia'!$I$2:$I$8),LOOKUP(E40,'07.kolo prezentácia'!$N$2:$N$4,'07.kolo prezentácia'!$M$2:$M$4))</f>
        <v>Muži B</v>
      </c>
    </row>
    <row r="41" spans="1:7" ht="18" customHeight="1">
      <c r="A41" s="3">
        <v>119</v>
      </c>
      <c r="B41" s="5" t="s">
        <v>151</v>
      </c>
      <c r="C41" s="5" t="s">
        <v>152</v>
      </c>
      <c r="D41" s="5" t="s">
        <v>14</v>
      </c>
      <c r="E41" s="53">
        <v>1970</v>
      </c>
      <c r="F41" s="51" t="s">
        <v>43</v>
      </c>
      <c r="G41" s="57" t="str">
        <f>IF(F41="m",LOOKUP(E41,'07.kolo prezentácia'!$J$2:$J$8,'07.kolo prezentácia'!$I$2:$I$8),LOOKUP(E41,'07.kolo prezentácia'!$N$2:$N$4,'07.kolo prezentácia'!$M$2:$M$4))</f>
        <v>Muži C</v>
      </c>
    </row>
    <row r="42" spans="1:7" ht="18" customHeight="1">
      <c r="A42" s="3">
        <v>97</v>
      </c>
      <c r="B42" s="5" t="s">
        <v>127</v>
      </c>
      <c r="C42" s="5" t="s">
        <v>153</v>
      </c>
      <c r="D42" s="5" t="s">
        <v>154</v>
      </c>
      <c r="E42" s="53">
        <v>1977</v>
      </c>
      <c r="F42" s="51" t="s">
        <v>44</v>
      </c>
      <c r="G42" s="57" t="str">
        <f>IF(F42="m",LOOKUP(E42,'07.kolo prezentácia'!$J$2:$J$8,'07.kolo prezentácia'!$I$2:$I$8),LOOKUP(E42,'07.kolo prezentácia'!$N$2:$N$4,'07.kolo prezentácia'!$M$2:$M$4))</f>
        <v>Ženy B</v>
      </c>
    </row>
    <row r="43" spans="1:7" ht="18" customHeight="1">
      <c r="A43" s="3">
        <v>103</v>
      </c>
      <c r="B43" s="52" t="s">
        <v>97</v>
      </c>
      <c r="C43" s="52" t="s">
        <v>155</v>
      </c>
      <c r="D43" s="52" t="s">
        <v>156</v>
      </c>
      <c r="E43" s="53">
        <v>1942</v>
      </c>
      <c r="F43" s="51" t="s">
        <v>43</v>
      </c>
      <c r="G43" s="57" t="str">
        <f>IF(F43="m",LOOKUP(E43,'07.kolo prezentácia'!$J$2:$J$8,'07.kolo prezentácia'!$I$2:$I$8),LOOKUP(E43,'07.kolo prezentácia'!$N$2:$N$4,'07.kolo prezentácia'!$M$2:$M$4))</f>
        <v>Muži E</v>
      </c>
    </row>
    <row r="44" spans="1:7" ht="18" customHeight="1">
      <c r="A44" s="3">
        <v>104</v>
      </c>
      <c r="B44" s="53" t="s">
        <v>96</v>
      </c>
      <c r="C44" s="56" t="s">
        <v>157</v>
      </c>
      <c r="D44" s="50" t="s">
        <v>158</v>
      </c>
      <c r="E44" s="53">
        <v>1947</v>
      </c>
      <c r="F44" s="51" t="s">
        <v>43</v>
      </c>
      <c r="G44" s="57" t="str">
        <f>IF(F44="m",LOOKUP(E44,'07.kolo prezentácia'!$J$2:$J$8,'07.kolo prezentácia'!$I$2:$I$8),LOOKUP(E44,'07.kolo prezentácia'!$N$2:$N$4,'07.kolo prezentácia'!$M$2:$M$4))</f>
        <v>Muži E</v>
      </c>
    </row>
    <row r="45" spans="1:7" ht="18" customHeight="1">
      <c r="A45" s="3">
        <v>110</v>
      </c>
      <c r="B45" s="53" t="s">
        <v>159</v>
      </c>
      <c r="C45" s="56" t="s">
        <v>160</v>
      </c>
      <c r="D45" s="50" t="s">
        <v>14</v>
      </c>
      <c r="E45" s="53">
        <v>1986</v>
      </c>
      <c r="F45" s="51" t="s">
        <v>43</v>
      </c>
      <c r="G45" s="57" t="str">
        <f>IF(F45="m",LOOKUP(E45,'07.kolo prezentácia'!$J$2:$J$8,'07.kolo prezentácia'!$I$2:$I$8),LOOKUP(E45,'07.kolo prezentácia'!$N$2:$N$4,'07.kolo prezentácia'!$M$2:$M$4))</f>
        <v>Muži B</v>
      </c>
    </row>
    <row r="46" spans="1:7" ht="18" customHeight="1">
      <c r="A46" s="3">
        <v>116</v>
      </c>
      <c r="B46" s="53" t="s">
        <v>161</v>
      </c>
      <c r="C46" s="56" t="s">
        <v>162</v>
      </c>
      <c r="D46" s="50" t="s">
        <v>14</v>
      </c>
      <c r="E46" s="53">
        <v>1987</v>
      </c>
      <c r="F46" s="51" t="s">
        <v>44</v>
      </c>
      <c r="G46" s="57" t="str">
        <f>IF(F46="m",LOOKUP(E46,'07.kolo prezentácia'!$J$2:$J$8,'07.kolo prezentácia'!$I$2:$I$8),LOOKUP(E46,'07.kolo prezentácia'!$N$2:$N$4,'07.kolo prezentácia'!$M$2:$M$4))</f>
        <v>Ženy A</v>
      </c>
    </row>
    <row r="47" spans="1:7" ht="18" customHeight="1">
      <c r="A47" s="3">
        <v>117</v>
      </c>
      <c r="B47" s="53" t="s">
        <v>163</v>
      </c>
      <c r="C47" s="56" t="s">
        <v>164</v>
      </c>
      <c r="D47" s="50" t="s">
        <v>14</v>
      </c>
      <c r="E47" s="53">
        <v>1983</v>
      </c>
      <c r="F47" s="51" t="s">
        <v>43</v>
      </c>
      <c r="G47" s="57" t="str">
        <f>IF(F47="m",LOOKUP(E47,'07.kolo prezentácia'!$J$2:$J$8,'07.kolo prezentácia'!$I$2:$I$8),LOOKUP(E47,'07.kolo prezentácia'!$N$2:$N$4,'07.kolo prezentácia'!$M$2:$M$4))</f>
        <v>Muži B</v>
      </c>
    </row>
    <row r="48" spans="1:7" ht="18" customHeight="1">
      <c r="A48" s="3">
        <v>118</v>
      </c>
      <c r="B48" s="53" t="s">
        <v>165</v>
      </c>
      <c r="C48" s="56" t="s">
        <v>166</v>
      </c>
      <c r="D48" s="50" t="s">
        <v>14</v>
      </c>
      <c r="E48" s="53">
        <v>1977</v>
      </c>
      <c r="F48" s="51" t="s">
        <v>44</v>
      </c>
      <c r="G48" s="57" t="str">
        <f>IF(F48="m",LOOKUP(E48,'07.kolo prezentácia'!$J$2:$J$8,'07.kolo prezentácia'!$I$2:$I$8),LOOKUP(E48,'07.kolo prezentácia'!$N$2:$N$4,'07.kolo prezentácia'!$M$2:$M$4))</f>
        <v>Ženy B</v>
      </c>
    </row>
    <row r="49" spans="1:7" ht="18" customHeight="1">
      <c r="A49" s="3">
        <v>120</v>
      </c>
      <c r="B49" s="53" t="s">
        <v>167</v>
      </c>
      <c r="C49" s="56" t="s">
        <v>168</v>
      </c>
      <c r="D49" s="50" t="s">
        <v>169</v>
      </c>
      <c r="E49" s="53">
        <v>2000</v>
      </c>
      <c r="F49" s="51" t="s">
        <v>43</v>
      </c>
      <c r="G49" s="57" t="str">
        <f>IF(F49="m",LOOKUP(E49,'07.kolo prezentácia'!$J$2:$J$8,'07.kolo prezentácia'!$I$2:$I$8),LOOKUP(E49,'07.kolo prezentácia'!$N$2:$N$4,'07.kolo prezentácia'!$M$2:$M$4))</f>
        <v>Muži A</v>
      </c>
    </row>
    <row r="50" spans="1:7" ht="18" customHeight="1">
      <c r="A50" s="3">
        <v>124</v>
      </c>
      <c r="B50" s="53" t="s">
        <v>81</v>
      </c>
      <c r="C50" s="56" t="s">
        <v>170</v>
      </c>
      <c r="D50" s="50" t="s">
        <v>14</v>
      </c>
      <c r="E50" s="53">
        <v>1964</v>
      </c>
      <c r="F50" s="51" t="s">
        <v>43</v>
      </c>
      <c r="G50" s="57" t="str">
        <f>IF(F50="m",LOOKUP(E50,'07.kolo prezentácia'!$J$2:$J$8,'07.kolo prezentácia'!$I$2:$I$8),LOOKUP(E50,'07.kolo prezentácia'!$N$2:$N$4,'07.kolo prezentácia'!$M$2:$M$4))</f>
        <v>Muži D</v>
      </c>
    </row>
    <row r="51" spans="1:7" ht="18" customHeight="1">
      <c r="A51" s="3">
        <v>125</v>
      </c>
      <c r="B51" s="53" t="s">
        <v>127</v>
      </c>
      <c r="C51" s="56" t="s">
        <v>171</v>
      </c>
      <c r="D51" s="50" t="s">
        <v>112</v>
      </c>
      <c r="E51" s="53">
        <v>1979</v>
      </c>
      <c r="F51" s="51" t="s">
        <v>44</v>
      </c>
      <c r="G51" s="57" t="str">
        <f>IF(F51="m",LOOKUP(E51,'07.kolo prezentácia'!$J$2:$J$8,'07.kolo prezentácia'!$I$2:$I$8),LOOKUP(E51,'07.kolo prezentácia'!$N$2:$N$4,'07.kolo prezentácia'!$M$2:$M$4))</f>
        <v>Ženy B</v>
      </c>
    </row>
    <row r="52" spans="1:7" ht="18" customHeight="1">
      <c r="A52" s="3">
        <v>128</v>
      </c>
      <c r="B52" s="53" t="s">
        <v>81</v>
      </c>
      <c r="C52" s="56" t="s">
        <v>172</v>
      </c>
      <c r="D52" s="50" t="s">
        <v>173</v>
      </c>
      <c r="E52" s="53">
        <v>1982</v>
      </c>
      <c r="F52" s="51" t="s">
        <v>43</v>
      </c>
      <c r="G52" s="57" t="str">
        <f>IF(F52="m",LOOKUP(E52,'07.kolo prezentácia'!$J$2:$J$8,'07.kolo prezentácia'!$I$2:$I$8),LOOKUP(E52,'07.kolo prezentácia'!$N$2:$N$4,'07.kolo prezentácia'!$M$2:$M$4))</f>
        <v>Muži B</v>
      </c>
    </row>
    <row r="53" spans="1:7" ht="18" customHeight="1">
      <c r="A53" s="3">
        <v>129</v>
      </c>
      <c r="B53" s="53" t="s">
        <v>174</v>
      </c>
      <c r="C53" s="56" t="s">
        <v>175</v>
      </c>
      <c r="D53" s="50" t="s">
        <v>101</v>
      </c>
      <c r="E53" s="53">
        <v>1988</v>
      </c>
      <c r="F53" s="51" t="s">
        <v>43</v>
      </c>
      <c r="G53" s="57" t="str">
        <f>IF(F53="m",LOOKUP(E53,'07.kolo prezentácia'!$J$2:$J$8,'07.kolo prezentácia'!$I$2:$I$8),LOOKUP(E53,'07.kolo prezentácia'!$N$2:$N$4,'07.kolo prezentácia'!$M$2:$M$4))</f>
        <v>Muži A</v>
      </c>
    </row>
    <row r="54" spans="1:7" ht="18" customHeight="1">
      <c r="A54" s="3">
        <v>130</v>
      </c>
      <c r="B54" s="53" t="s">
        <v>29</v>
      </c>
      <c r="C54" s="56" t="s">
        <v>176</v>
      </c>
      <c r="D54" s="50" t="s">
        <v>14</v>
      </c>
      <c r="E54" s="53">
        <v>1987</v>
      </c>
      <c r="F54" s="51" t="s">
        <v>43</v>
      </c>
      <c r="G54" s="57" t="str">
        <f>IF(F54="m",LOOKUP(E54,'07.kolo prezentácia'!$J$2:$J$8,'07.kolo prezentácia'!$I$2:$I$8),LOOKUP(E54,'07.kolo prezentácia'!$N$2:$N$4,'07.kolo prezentácia'!$M$2:$M$4))</f>
        <v>Muži A</v>
      </c>
    </row>
    <row r="55" spans="1:7" ht="18" customHeight="1">
      <c r="A55" s="3">
        <v>133</v>
      </c>
      <c r="B55" s="53" t="s">
        <v>96</v>
      </c>
      <c r="C55" s="56" t="s">
        <v>177</v>
      </c>
      <c r="D55" s="50" t="s">
        <v>178</v>
      </c>
      <c r="E55" s="53">
        <v>1951</v>
      </c>
      <c r="F55" s="51" t="s">
        <v>43</v>
      </c>
      <c r="G55" s="57" t="str">
        <f>IF(F55="m",LOOKUP(E55,'07.kolo prezentácia'!$J$2:$J$8,'07.kolo prezentácia'!$I$2:$I$8),LOOKUP(E55,'07.kolo prezentácia'!$N$2:$N$4,'07.kolo prezentácia'!$M$2:$M$4))</f>
        <v>Muži E</v>
      </c>
    </row>
    <row r="56" spans="1:7" ht="18" customHeight="1">
      <c r="A56" s="3">
        <v>134</v>
      </c>
      <c r="B56" s="53" t="s">
        <v>26</v>
      </c>
      <c r="C56" s="56" t="s">
        <v>179</v>
      </c>
      <c r="D56" s="50" t="s">
        <v>58</v>
      </c>
      <c r="E56" s="53">
        <v>1991</v>
      </c>
      <c r="F56" s="51" t="s">
        <v>43</v>
      </c>
      <c r="G56" s="57" t="str">
        <f>IF(F56="m",LOOKUP(E56,'07.kolo prezentácia'!$J$2:$J$8,'07.kolo prezentácia'!$I$2:$I$8),LOOKUP(E56,'07.kolo prezentácia'!$N$2:$N$4,'07.kolo prezentácia'!$M$2:$M$4))</f>
        <v>Muži A</v>
      </c>
    </row>
    <row r="57" spans="1:7" ht="18" customHeight="1">
      <c r="A57" s="3">
        <v>139</v>
      </c>
      <c r="B57" s="53" t="s">
        <v>180</v>
      </c>
      <c r="C57" s="56" t="s">
        <v>181</v>
      </c>
      <c r="D57" s="50" t="s">
        <v>92</v>
      </c>
      <c r="E57" s="53">
        <v>1974</v>
      </c>
      <c r="F57" s="51" t="s">
        <v>43</v>
      </c>
      <c r="G57" s="57" t="str">
        <f>IF(F57="m",LOOKUP(E57,'07.kolo prezentácia'!$J$2:$J$8,'07.kolo prezentácia'!$I$2:$I$8),LOOKUP(E57,'07.kolo prezentácia'!$N$2:$N$4,'07.kolo prezentácia'!$M$2:$M$4))</f>
        <v>Muži C</v>
      </c>
    </row>
    <row r="58" spans="1:7" ht="18" customHeight="1">
      <c r="A58" s="3">
        <v>140</v>
      </c>
      <c r="B58" s="53" t="s">
        <v>182</v>
      </c>
      <c r="C58" s="56" t="s">
        <v>183</v>
      </c>
      <c r="D58" s="50" t="s">
        <v>178</v>
      </c>
      <c r="E58" s="53">
        <v>1948</v>
      </c>
      <c r="F58" s="51" t="s">
        <v>43</v>
      </c>
      <c r="G58" s="57" t="str">
        <f>IF(F58="m",LOOKUP(E58,'07.kolo prezentácia'!$J$2:$J$8,'07.kolo prezentácia'!$I$2:$I$8),LOOKUP(E58,'07.kolo prezentácia'!$N$2:$N$4,'07.kolo prezentácia'!$M$2:$M$4))</f>
        <v>Muži E</v>
      </c>
    </row>
    <row r="59" spans="1:7" ht="18" customHeight="1">
      <c r="A59" s="3">
        <v>143</v>
      </c>
      <c r="B59" s="53" t="s">
        <v>184</v>
      </c>
      <c r="C59" s="56" t="s">
        <v>185</v>
      </c>
      <c r="D59" s="50" t="s">
        <v>87</v>
      </c>
      <c r="E59" s="53">
        <v>1970</v>
      </c>
      <c r="F59" s="51" t="s">
        <v>44</v>
      </c>
      <c r="G59" s="57" t="str">
        <f>IF(F59="m",LOOKUP(E59,'07.kolo prezentácia'!$J$2:$J$8,'07.kolo prezentácia'!$I$2:$I$8),LOOKUP(E59,'07.kolo prezentácia'!$N$2:$N$4,'07.kolo prezentácia'!$M$2:$M$4))</f>
        <v>Ženy B</v>
      </c>
    </row>
    <row r="60" spans="1:7" ht="18" customHeight="1">
      <c r="A60" s="3">
        <v>144</v>
      </c>
      <c r="B60" s="53" t="s">
        <v>186</v>
      </c>
      <c r="C60" s="56" t="s">
        <v>187</v>
      </c>
      <c r="D60" s="50" t="s">
        <v>188</v>
      </c>
      <c r="E60" s="53">
        <v>1988</v>
      </c>
      <c r="F60" s="51" t="s">
        <v>43</v>
      </c>
      <c r="G60" s="57" t="str">
        <f>IF(F60="m",LOOKUP(E60,'07.kolo prezentácia'!$J$2:$J$8,'07.kolo prezentácia'!$I$2:$I$8),LOOKUP(E60,'07.kolo prezentácia'!$N$2:$N$4,'07.kolo prezentácia'!$M$2:$M$4))</f>
        <v>Muži A</v>
      </c>
    </row>
    <row r="61" spans="1:7" ht="18" customHeight="1">
      <c r="A61" s="3">
        <v>145</v>
      </c>
      <c r="B61" s="53" t="s">
        <v>189</v>
      </c>
      <c r="C61" s="53" t="s">
        <v>190</v>
      </c>
      <c r="D61" s="50" t="s">
        <v>148</v>
      </c>
      <c r="E61" s="53">
        <v>1982</v>
      </c>
      <c r="F61" s="51" t="s">
        <v>44</v>
      </c>
      <c r="G61" s="57" t="str">
        <f>IF(F61="m",LOOKUP(E61,'07.kolo prezentácia'!$J$2:$J$8,'07.kolo prezentácia'!$I$2:$I$8),LOOKUP(E61,'07.kolo prezentácia'!$N$2:$N$4,'07.kolo prezentácia'!$M$2:$M$4))</f>
        <v>Ženy A</v>
      </c>
    </row>
    <row r="62" spans="1:7" ht="18" customHeight="1">
      <c r="A62" s="3">
        <v>148</v>
      </c>
      <c r="B62" s="53" t="s">
        <v>191</v>
      </c>
      <c r="C62" s="53" t="s">
        <v>192</v>
      </c>
      <c r="D62" s="50" t="s">
        <v>25</v>
      </c>
      <c r="E62" s="53">
        <v>1966</v>
      </c>
      <c r="F62" s="51" t="s">
        <v>43</v>
      </c>
      <c r="G62" s="57" t="str">
        <f>IF(F62="m",LOOKUP(E62,'07.kolo prezentácia'!$J$2:$J$8,'07.kolo prezentácia'!$I$2:$I$8),LOOKUP(E62,'07.kolo prezentácia'!$N$2:$N$4,'07.kolo prezentácia'!$M$2:$M$4))</f>
        <v>Muži D</v>
      </c>
    </row>
    <row r="63" spans="1:7" ht="18" customHeight="1">
      <c r="A63" s="3">
        <v>150</v>
      </c>
      <c r="B63" s="53" t="s">
        <v>29</v>
      </c>
      <c r="C63" s="53" t="s">
        <v>193</v>
      </c>
      <c r="D63" s="50" t="s">
        <v>14</v>
      </c>
      <c r="E63" s="53">
        <v>1977</v>
      </c>
      <c r="F63" s="51" t="s">
        <v>43</v>
      </c>
      <c r="G63" s="57" t="str">
        <f>IF(F63="m",LOOKUP(E63,'07.kolo prezentácia'!$J$2:$J$8,'07.kolo prezentácia'!$I$2:$I$8),LOOKUP(E63,'07.kolo prezentácia'!$N$2:$N$4,'07.kolo prezentácia'!$M$2:$M$4))</f>
        <v>Muži B</v>
      </c>
    </row>
    <row r="64" spans="1:7" ht="18" customHeight="1">
      <c r="A64" s="3">
        <v>151</v>
      </c>
      <c r="B64" s="5" t="s">
        <v>194</v>
      </c>
      <c r="C64" s="5" t="s">
        <v>195</v>
      </c>
      <c r="D64" s="50" t="s">
        <v>14</v>
      </c>
      <c r="E64" s="53">
        <v>1983</v>
      </c>
      <c r="F64" s="51" t="s">
        <v>43</v>
      </c>
      <c r="G64" s="57" t="str">
        <f>IF(F64="m",LOOKUP(E64,'07.kolo prezentácia'!$J$2:$J$8,'07.kolo prezentácia'!$I$2:$I$8),LOOKUP(E64,'07.kolo prezentácia'!$N$2:$N$4,'07.kolo prezentácia'!$M$2:$M$4))</f>
        <v>Muži B</v>
      </c>
    </row>
    <row r="65" spans="1:7" ht="18" customHeight="1">
      <c r="A65" s="3">
        <v>152</v>
      </c>
      <c r="B65" s="5" t="s">
        <v>29</v>
      </c>
      <c r="C65" s="5" t="s">
        <v>196</v>
      </c>
      <c r="D65" s="50" t="s">
        <v>197</v>
      </c>
      <c r="E65" s="53">
        <v>1984</v>
      </c>
      <c r="F65" s="51" t="s">
        <v>43</v>
      </c>
      <c r="G65" s="57" t="str">
        <f>IF(F65="m",LOOKUP(E65,'07.kolo prezentácia'!$J$2:$J$8,'07.kolo prezentácia'!$I$2:$I$8),LOOKUP(E65,'07.kolo prezentácia'!$N$2:$N$4,'07.kolo prezentácia'!$M$2:$M$4))</f>
        <v>Muži B</v>
      </c>
    </row>
    <row r="66" spans="1:7" ht="18" customHeight="1">
      <c r="A66" s="3">
        <v>153</v>
      </c>
      <c r="B66" s="5" t="s">
        <v>5</v>
      </c>
      <c r="C66" s="5" t="s">
        <v>196</v>
      </c>
      <c r="D66" s="50" t="s">
        <v>197</v>
      </c>
      <c r="E66" s="53">
        <v>1982</v>
      </c>
      <c r="F66" s="51" t="s">
        <v>43</v>
      </c>
      <c r="G66" s="57" t="str">
        <f>IF(F66="m",LOOKUP(E66,'07.kolo prezentácia'!$J$2:$J$8,'07.kolo prezentácia'!$I$2:$I$8),LOOKUP(E66,'07.kolo prezentácia'!$N$2:$N$4,'07.kolo prezentácia'!$M$2:$M$4))</f>
        <v>Muži B</v>
      </c>
    </row>
    <row r="67" spans="1:7" ht="18" customHeight="1">
      <c r="A67" s="3">
        <v>154</v>
      </c>
      <c r="B67" s="5" t="s">
        <v>26</v>
      </c>
      <c r="C67" s="5" t="s">
        <v>198</v>
      </c>
      <c r="D67" s="50" t="s">
        <v>14</v>
      </c>
      <c r="E67" s="53">
        <v>1989</v>
      </c>
      <c r="F67" s="51" t="s">
        <v>43</v>
      </c>
      <c r="G67" s="57" t="str">
        <f>IF(F67="m",LOOKUP(E67,'07.kolo prezentácia'!$J$2:$J$8,'07.kolo prezentácia'!$I$2:$I$8),LOOKUP(E67,'07.kolo prezentácia'!$N$2:$N$4,'07.kolo prezentácia'!$M$2:$M$4))</f>
        <v>Muži A</v>
      </c>
    </row>
    <row r="68" spans="1:7" ht="18" customHeight="1">
      <c r="A68" s="3">
        <v>155</v>
      </c>
      <c r="B68" s="5" t="s">
        <v>199</v>
      </c>
      <c r="C68" s="5" t="s">
        <v>175</v>
      </c>
      <c r="D68" s="50" t="s">
        <v>14</v>
      </c>
      <c r="E68" s="53">
        <v>1988</v>
      </c>
      <c r="F68" s="51" t="s">
        <v>43</v>
      </c>
      <c r="G68" s="57" t="str">
        <f>IF(F68="m",LOOKUP(E68,'07.kolo prezentácia'!$J$2:$J$8,'07.kolo prezentácia'!$I$2:$I$8),LOOKUP(E68,'07.kolo prezentácia'!$N$2:$N$4,'07.kolo prezentácia'!$M$2:$M$4))</f>
        <v>Muži A</v>
      </c>
    </row>
    <row r="69" spans="1:7" ht="18" customHeight="1">
      <c r="A69" s="3">
        <v>156</v>
      </c>
      <c r="B69" s="5" t="s">
        <v>200</v>
      </c>
      <c r="C69" s="5" t="s">
        <v>201</v>
      </c>
      <c r="D69" s="50" t="s">
        <v>14</v>
      </c>
      <c r="E69" s="53">
        <v>1991</v>
      </c>
      <c r="F69" s="51" t="s">
        <v>44</v>
      </c>
      <c r="G69" s="57" t="str">
        <f>IF(F69="m",LOOKUP(E69,'07.kolo prezentácia'!$J$2:$J$8,'07.kolo prezentácia'!$I$2:$I$8),LOOKUP(E69,'07.kolo prezentácia'!$N$2:$N$4,'07.kolo prezentácia'!$M$2:$M$4))</f>
        <v>Ženy A</v>
      </c>
    </row>
    <row r="70" spans="1:7" ht="18" customHeight="1">
      <c r="A70" s="3">
        <v>157</v>
      </c>
      <c r="B70" s="5" t="s">
        <v>202</v>
      </c>
      <c r="C70" s="5" t="s">
        <v>203</v>
      </c>
      <c r="D70" s="50" t="s">
        <v>14</v>
      </c>
      <c r="E70" s="53">
        <v>1987</v>
      </c>
      <c r="F70" s="51" t="s">
        <v>43</v>
      </c>
      <c r="G70" s="57" t="str">
        <f>IF(F70="m",LOOKUP(E70,'07.kolo prezentácia'!$J$2:$J$8,'07.kolo prezentácia'!$I$2:$I$8),LOOKUP(E70,'07.kolo prezentácia'!$N$2:$N$4,'07.kolo prezentácia'!$M$2:$M$4))</f>
        <v>Muži A</v>
      </c>
    </row>
    <row r="71" spans="1:6" ht="18" customHeight="1">
      <c r="A71" s="5"/>
      <c r="E71" s="5"/>
      <c r="F71" s="5"/>
    </row>
    <row r="72" spans="5:7" ht="18" customHeight="1">
      <c r="E72" s="57"/>
      <c r="F72" s="51"/>
      <c r="G72" s="57"/>
    </row>
    <row r="73" spans="5:7" ht="18" customHeight="1">
      <c r="E73" s="57"/>
      <c r="F73" s="51"/>
      <c r="G73" s="57"/>
    </row>
    <row r="74" spans="5:7" ht="18" customHeight="1">
      <c r="E74" s="57"/>
      <c r="F74" s="51"/>
      <c r="G74" s="57"/>
    </row>
    <row r="75" spans="5:7" ht="18" customHeight="1">
      <c r="E75" s="57"/>
      <c r="F75" s="51"/>
      <c r="G75" s="57"/>
    </row>
    <row r="76" spans="5:7" ht="18" customHeight="1">
      <c r="E76" s="57"/>
      <c r="F76" s="51"/>
      <c r="G76" s="57"/>
    </row>
    <row r="77" spans="5:7" ht="18" customHeight="1">
      <c r="E77" s="57"/>
      <c r="F77" s="51"/>
      <c r="G77" s="57"/>
    </row>
    <row r="78" spans="6:7" ht="18" customHeight="1">
      <c r="F78" s="51"/>
      <c r="G78" s="57"/>
    </row>
    <row r="79" spans="6:7" ht="18" customHeight="1">
      <c r="F79" s="51"/>
      <c r="G79" s="57"/>
    </row>
    <row r="80" spans="6:7" ht="18" customHeight="1">
      <c r="F80" s="51"/>
      <c r="G80" s="57"/>
    </row>
    <row r="81" spans="6:7" ht="18" customHeight="1">
      <c r="F81" s="51"/>
      <c r="G81" s="57"/>
    </row>
    <row r="82" spans="6:7" ht="18" customHeight="1">
      <c r="F82" s="51"/>
      <c r="G82" s="57"/>
    </row>
    <row r="83" spans="6:7" ht="18" customHeight="1">
      <c r="F83" s="51"/>
      <c r="G83" s="57"/>
    </row>
    <row r="84" spans="6:7" ht="18" customHeight="1">
      <c r="F84" s="51"/>
      <c r="G84" s="57"/>
    </row>
    <row r="85" spans="6:7" ht="18" customHeight="1">
      <c r="F85" s="51"/>
      <c r="G85" s="57"/>
    </row>
    <row r="86" spans="6:7" ht="18" customHeight="1">
      <c r="F86" s="51"/>
      <c r="G86" s="57"/>
    </row>
    <row r="87" spans="6:7" ht="18" customHeight="1">
      <c r="F87" s="51"/>
      <c r="G87" s="57"/>
    </row>
    <row r="88" ht="18" customHeight="1">
      <c r="G88" s="13"/>
    </row>
    <row r="89" ht="18" customHeight="1">
      <c r="G89" s="13"/>
    </row>
    <row r="90" ht="18" customHeight="1">
      <c r="G90" s="13"/>
    </row>
    <row r="91" ht="18" customHeight="1">
      <c r="G91" s="13"/>
    </row>
    <row r="92" ht="18" customHeight="1">
      <c r="G92" s="13"/>
    </row>
    <row r="93" ht="18" customHeight="1">
      <c r="G93" s="13"/>
    </row>
    <row r="94" ht="18" customHeight="1">
      <c r="G94" s="13"/>
    </row>
    <row r="95" ht="18" customHeight="1">
      <c r="G95" s="13"/>
    </row>
    <row r="96" ht="18" customHeight="1">
      <c r="G96" s="13"/>
    </row>
    <row r="97" ht="18" customHeight="1">
      <c r="G97" s="13"/>
    </row>
    <row r="98" ht="18" customHeight="1">
      <c r="G98" s="13"/>
    </row>
    <row r="99" ht="18" customHeight="1">
      <c r="G99" s="13"/>
    </row>
    <row r="100" ht="18" customHeight="1">
      <c r="G100" s="13"/>
    </row>
    <row r="101" ht="18" customHeight="1">
      <c r="G101" s="13"/>
    </row>
    <row r="102" ht="18" customHeight="1">
      <c r="G102" s="13"/>
    </row>
    <row r="103" ht="18" customHeight="1">
      <c r="G103" s="13"/>
    </row>
    <row r="104" ht="18" customHeight="1">
      <c r="G104" s="13"/>
    </row>
    <row r="105" ht="18" customHeight="1">
      <c r="G105" s="13"/>
    </row>
    <row r="106" ht="18" customHeight="1">
      <c r="G106" s="13"/>
    </row>
    <row r="107" ht="18" customHeight="1">
      <c r="G107" s="13"/>
    </row>
    <row r="108" ht="18" customHeight="1">
      <c r="G108" s="13"/>
    </row>
    <row r="109" ht="18" customHeight="1">
      <c r="G109" s="13"/>
    </row>
    <row r="110" ht="18" customHeight="1">
      <c r="G110" s="13"/>
    </row>
    <row r="111" ht="18" customHeight="1">
      <c r="G111" s="13"/>
    </row>
    <row r="112" ht="18" customHeight="1">
      <c r="G112" s="13"/>
    </row>
    <row r="113" ht="18" customHeight="1">
      <c r="G113" s="13"/>
    </row>
    <row r="114" ht="18" customHeight="1">
      <c r="G114" s="13"/>
    </row>
    <row r="115" ht="18" customHeight="1">
      <c r="G115" s="13"/>
    </row>
    <row r="116" ht="18" customHeight="1">
      <c r="G116" s="13"/>
    </row>
    <row r="117" ht="18" customHeight="1">
      <c r="G117" s="13"/>
    </row>
    <row r="118" ht="18" customHeight="1">
      <c r="G118" s="13"/>
    </row>
    <row r="119" ht="18" customHeight="1">
      <c r="G119" s="13"/>
    </row>
    <row r="120" ht="18" customHeight="1">
      <c r="G120" s="13"/>
    </row>
    <row r="121" ht="18" customHeight="1">
      <c r="G121" s="13"/>
    </row>
    <row r="122" ht="18" customHeight="1">
      <c r="G122" s="13"/>
    </row>
    <row r="123" ht="18" customHeight="1">
      <c r="G123" s="13"/>
    </row>
    <row r="124" ht="18" customHeight="1">
      <c r="G124" s="13"/>
    </row>
    <row r="125" ht="18" customHeight="1">
      <c r="G125" s="13"/>
    </row>
    <row r="126" ht="18" customHeight="1">
      <c r="G126" s="13"/>
    </row>
    <row r="127" ht="18" customHeight="1">
      <c r="G127" s="13"/>
    </row>
    <row r="128" ht="18" customHeight="1">
      <c r="G128" s="13"/>
    </row>
    <row r="129" ht="18" customHeight="1">
      <c r="G129" s="13"/>
    </row>
    <row r="130" ht="18" customHeight="1">
      <c r="G130" s="13"/>
    </row>
    <row r="131" ht="18" customHeight="1">
      <c r="G131" s="13"/>
    </row>
    <row r="132" ht="18" customHeight="1">
      <c r="G132" s="13"/>
    </row>
    <row r="133" ht="18" customHeight="1">
      <c r="G133" s="13"/>
    </row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sheetProtection/>
  <autoFilter ref="A1:G133">
    <sortState ref="A2:G133">
      <sortCondition sortBy="value" ref="C2:C133"/>
    </sortState>
  </autoFilter>
  <dataValidations count="1">
    <dataValidation type="list" allowBlank="1" showInputMessage="1" showErrorMessage="1" promptTitle="Meno" prompt="Vyber meno" sqref="B9 B6">
      <formula1>Meno</formula1>
    </dataValidation>
  </dataValidations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1" customWidth="1"/>
    <col min="9" max="9" width="13.7109375" style="0" bestFit="1" customWidth="1"/>
    <col min="10" max="10" width="13.7109375" style="12" customWidth="1"/>
    <col min="11" max="11" width="18.28125" style="4" customWidth="1"/>
    <col min="12" max="12" width="13.42187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3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0" t="s">
        <v>344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4" ht="1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  <c r="X2" s="65" t="s">
        <v>345</v>
      </c>
    </row>
    <row r="3" spans="1:25" s="15" customFormat="1" ht="39.75" customHeight="1">
      <c r="A3" s="11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86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27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23</v>
      </c>
      <c r="V3" s="27" t="s">
        <v>24</v>
      </c>
      <c r="W3" s="28" t="s">
        <v>10</v>
      </c>
      <c r="X3" s="11">
        <v>9.5</v>
      </c>
      <c r="Y3" s="55">
        <v>0.02551712962962963</v>
      </c>
    </row>
    <row r="4" spans="1:23" s="2" customFormat="1" ht="15">
      <c r="A4" s="21">
        <v>102</v>
      </c>
      <c r="B4" s="45">
        <v>1</v>
      </c>
      <c r="C4" s="45">
        <v>1</v>
      </c>
      <c r="D4" s="6" t="str">
        <f>VLOOKUP(A4,'07.kolo prezentácia'!$A$2:$G$133,2,FALSE)</f>
        <v>Jozef</v>
      </c>
      <c r="E4" s="6" t="str">
        <f>VLOOKUP(A4,'07.kolo prezentácia'!$A$2:$G$133,3,FALSE)</f>
        <v>Bubeník</v>
      </c>
      <c r="F4" s="6" t="str">
        <f>CONCATENATE('07.kolo výsledky '!$D4," ",'07.kolo výsledky '!$E4)</f>
        <v>Jozef Bubeník</v>
      </c>
      <c r="G4" s="6" t="str">
        <f>VLOOKUP(A4,'07.kolo prezentácia'!$A$2:$G$134,4,FALSE)</f>
        <v>MKŠS AK Kysucké nové Mesto</v>
      </c>
      <c r="H4" s="30">
        <f>VLOOKUP(A4,'07.kolo prezentácia'!$A$2:$G$134,5,FALSE)</f>
        <v>1987</v>
      </c>
      <c r="I4" s="31" t="str">
        <f>VLOOKUP(A4,'07.kolo prezentácia'!$A$2:$G$134,7,FALSE)</f>
        <v>Muži A</v>
      </c>
      <c r="J4" s="54" t="str">
        <f>VLOOKUP('07.kolo výsledky '!$A4,'07.kolo stopky'!A:C,3,FALSE)</f>
        <v>00:36:44,68</v>
      </c>
      <c r="K4" s="32">
        <f aca="true" t="shared" si="0" ref="K4:K35">J4/$X$3</f>
        <v>0.0026860136452241715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aca="true" t="shared" si="1" ref="W4:W35">SUM(M4:V4)</f>
        <v>0</v>
      </c>
    </row>
    <row r="5" spans="1:23" s="2" customFormat="1" ht="15">
      <c r="A5" s="21">
        <v>95</v>
      </c>
      <c r="B5" s="45">
        <v>2</v>
      </c>
      <c r="C5" s="45">
        <v>2</v>
      </c>
      <c r="D5" s="5" t="str">
        <f>VLOOKUP(A5,'07.kolo prezentácia'!$A$2:$G$133,2,FALSE)</f>
        <v>Miroslav</v>
      </c>
      <c r="E5" s="5" t="str">
        <f>VLOOKUP(A5,'07.kolo prezentácia'!$A$2:$G$133,3,FALSE)</f>
        <v>Ilavský</v>
      </c>
      <c r="F5" s="6" t="str">
        <f>CONCATENATE('07.kolo výsledky '!$D5," ",'07.kolo výsledky '!$E5)</f>
        <v>Miroslav Ilavský</v>
      </c>
      <c r="G5" s="6" t="str">
        <f>VLOOKUP(A5,'07.kolo prezentácia'!$A$2:$G$134,4,FALSE)</f>
        <v>Jogging klub Dubnica</v>
      </c>
      <c r="H5" s="30">
        <f>VLOOKUP(A5,'07.kolo prezentácia'!$A$2:$G$134,5,FALSE)</f>
        <v>1987</v>
      </c>
      <c r="I5" s="31" t="str">
        <f>VLOOKUP(A5,'07.kolo prezentácia'!$A$2:$G$134,7,FALSE)</f>
        <v>Muži A</v>
      </c>
      <c r="J5" s="32" t="str">
        <f>VLOOKUP('07.kolo výsledky '!$A5,'07.kolo stopky'!A:C,3,FALSE)</f>
        <v>00:38:07,44</v>
      </c>
      <c r="K5" s="32">
        <f t="shared" si="0"/>
        <v>0.0027868421052631583</v>
      </c>
      <c r="L5" s="32">
        <f aca="true" t="shared" si="2" ref="L5:L68">J5-$Y$3</f>
        <v>0.0009578703703703728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3" s="2" customFormat="1" ht="15">
      <c r="A6" s="21">
        <v>98</v>
      </c>
      <c r="B6" s="45">
        <v>3</v>
      </c>
      <c r="C6" s="45">
        <v>1</v>
      </c>
      <c r="D6" s="5" t="str">
        <f>VLOOKUP(A6,'07.kolo prezentácia'!$A$2:$G$133,2,FALSE)</f>
        <v>Jozef</v>
      </c>
      <c r="E6" s="5" t="str">
        <f>VLOOKUP(A6,'07.kolo prezentácia'!$A$2:$G$133,3,FALSE)</f>
        <v>Staník</v>
      </c>
      <c r="F6" s="6" t="str">
        <f>CONCATENATE('07.kolo výsledky '!$D6," ",'07.kolo výsledky '!$E6)</f>
        <v>Jozef Staník</v>
      </c>
      <c r="G6" s="6" t="str">
        <f>VLOOKUP(A6,'07.kolo prezentácia'!$A$2:$G$134,4,FALSE)</f>
        <v>Bežecký klub Lysá pod Makytou</v>
      </c>
      <c r="H6" s="30">
        <f>VLOOKUP(A6,'07.kolo prezentácia'!$A$2:$G$134,5,FALSE)</f>
        <v>1973</v>
      </c>
      <c r="I6" s="31" t="str">
        <f>VLOOKUP(A6,'07.kolo prezentácia'!$A$2:$G$134,7,FALSE)</f>
        <v>Muži C</v>
      </c>
      <c r="J6" s="32" t="str">
        <f>VLOOKUP('07.kolo výsledky '!$A6,'07.kolo stopky'!A:C,3,FALSE)</f>
        <v>00:38:50,00</v>
      </c>
      <c r="K6" s="32">
        <f t="shared" si="0"/>
        <v>0.00283869395711501</v>
      </c>
      <c r="L6" s="32">
        <f t="shared" si="2"/>
        <v>0.001450462962962966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3" s="2" customFormat="1" ht="15">
      <c r="A7" s="21">
        <v>101</v>
      </c>
      <c r="B7" s="44">
        <v>4</v>
      </c>
      <c r="C7" s="45">
        <v>1</v>
      </c>
      <c r="D7" s="5" t="str">
        <f>VLOOKUP(A7,'07.kolo prezentácia'!$A$2:$G$133,2,FALSE)</f>
        <v>Martin</v>
      </c>
      <c r="E7" s="5" t="str">
        <f>VLOOKUP(A7,'07.kolo prezentácia'!$A$2:$G$133,3,FALSE)</f>
        <v>Oláš</v>
      </c>
      <c r="F7" s="6" t="str">
        <f>CONCATENATE('07.kolo výsledky '!$D7," ",'07.kolo výsledky '!$E7)</f>
        <v>Martin Oláš</v>
      </c>
      <c r="G7" s="6" t="str">
        <f>VLOOKUP(A7,'07.kolo prezentácia'!$A$2:$G$134,4,FALSE)</f>
        <v>Dubnica nad Váhom</v>
      </c>
      <c r="H7" s="30">
        <f>VLOOKUP(A7,'07.kolo prezentácia'!$A$2:$G$134,5,FALSE)</f>
        <v>1986</v>
      </c>
      <c r="I7" s="31" t="str">
        <f>VLOOKUP(A7,'07.kolo prezentácia'!$A$2:$G$134,7,FALSE)</f>
        <v>Muži B</v>
      </c>
      <c r="J7" s="32" t="str">
        <f>VLOOKUP('07.kolo výsledky '!$A7,'07.kolo stopky'!A:C,3,FALSE)</f>
        <v>00:39:22,91</v>
      </c>
      <c r="K7" s="32">
        <f t="shared" si="0"/>
        <v>0.002878788986354776</v>
      </c>
      <c r="L7" s="32">
        <f t="shared" si="2"/>
        <v>0.001831365740740741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3" s="2" customFormat="1" ht="15">
      <c r="A8" s="21">
        <v>127</v>
      </c>
      <c r="B8" s="44">
        <v>5</v>
      </c>
      <c r="C8" s="45">
        <v>2</v>
      </c>
      <c r="D8" s="5" t="str">
        <f>VLOOKUP(A8,'07.kolo prezentácia'!$A$2:$G$133,2,FALSE)</f>
        <v>Pavel</v>
      </c>
      <c r="E8" s="5" t="str">
        <f>VLOOKUP(A8,'07.kolo prezentácia'!$A$2:$G$133,3,FALSE)</f>
        <v>Uhrecký</v>
      </c>
      <c r="F8" s="6" t="str">
        <f>CONCATENATE('07.kolo výsledky '!$D8," ",'07.kolo výsledky '!$E8)</f>
        <v>Pavel Uhrecký</v>
      </c>
      <c r="G8" s="6" t="str">
        <f>VLOOKUP(A8,'07.kolo prezentácia'!$A$2:$G$134,4,FALSE)</f>
        <v>Trenčín</v>
      </c>
      <c r="H8" s="30">
        <f>VLOOKUP(A8,'07.kolo prezentácia'!$A$2:$G$134,5,FALSE)</f>
        <v>1974</v>
      </c>
      <c r="I8" s="31" t="str">
        <f>VLOOKUP(A8,'07.kolo prezentácia'!$A$2:$G$134,7,FALSE)</f>
        <v>Muži C</v>
      </c>
      <c r="J8" s="32" t="str">
        <f>VLOOKUP('07.kolo výsledky '!$A8,'07.kolo stopky'!A:C,3,FALSE)</f>
        <v>00:40:57,19</v>
      </c>
      <c r="K8" s="32">
        <f t="shared" si="0"/>
        <v>0.0029936525341130605</v>
      </c>
      <c r="L8" s="32">
        <f t="shared" si="2"/>
        <v>0.0029225694444444464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 ht="15">
      <c r="A9" s="21">
        <v>142</v>
      </c>
      <c r="B9" s="44">
        <v>6</v>
      </c>
      <c r="C9" s="45">
        <v>2</v>
      </c>
      <c r="D9" s="5" t="str">
        <f>VLOOKUP(A9,'07.kolo prezentácia'!$A$2:$G$133,2,FALSE)</f>
        <v>Peter</v>
      </c>
      <c r="E9" s="5" t="str">
        <f>VLOOKUP(A9,'07.kolo prezentácia'!$A$2:$G$133,3,FALSE)</f>
        <v>Stehlìk</v>
      </c>
      <c r="F9" s="6" t="str">
        <f>CONCATENATE('07.kolo výsledky '!$D9," ",'07.kolo výsledky '!$E9)</f>
        <v>Peter Stehlìk</v>
      </c>
      <c r="G9" s="6" t="str">
        <f>VLOOKUP(A9,'07.kolo prezentácia'!$A$2:$G$134,4,FALSE)</f>
        <v>Trenčín</v>
      </c>
      <c r="H9" s="30">
        <f>VLOOKUP(A9,'07.kolo prezentácia'!$A$2:$G$134,5,FALSE)</f>
        <v>1979</v>
      </c>
      <c r="I9" s="31" t="str">
        <f>VLOOKUP(A9,'07.kolo prezentácia'!$A$2:$G$134,7,FALSE)</f>
        <v>Muži B</v>
      </c>
      <c r="J9" s="32" t="str">
        <f>VLOOKUP('07.kolo výsledky '!$A9,'07.kolo stopky'!A:C,3,FALSE)</f>
        <v>00:41:18,32</v>
      </c>
      <c r="K9" s="32">
        <f t="shared" si="0"/>
        <v>0.0030193957115009743</v>
      </c>
      <c r="L9" s="32">
        <f t="shared" si="2"/>
        <v>0.0031671296296296274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 ht="15">
      <c r="A10" s="21">
        <v>138</v>
      </c>
      <c r="B10" s="44">
        <v>7</v>
      </c>
      <c r="C10" s="45">
        <v>3</v>
      </c>
      <c r="D10" s="5" t="str">
        <f>VLOOKUP(A10,'07.kolo prezentácia'!$A$2:$G$133,2,FALSE)</f>
        <v>Milan</v>
      </c>
      <c r="E10" s="5" t="str">
        <f>VLOOKUP(A10,'07.kolo prezentácia'!$A$2:$G$133,3,FALSE)</f>
        <v>Makiš</v>
      </c>
      <c r="F10" s="6" t="str">
        <f>CONCATENATE('07.kolo výsledky '!$D10," ",'07.kolo výsledky '!$E10)</f>
        <v>Milan Makiš</v>
      </c>
      <c r="G10" s="6" t="str">
        <f>VLOOKUP(A10,'07.kolo prezentácia'!$A$2:$G$134,4,FALSE)</f>
        <v>Trenčín</v>
      </c>
      <c r="H10" s="30">
        <f>VLOOKUP(A10,'07.kolo prezentácia'!$A$2:$G$134,5,FALSE)</f>
        <v>1983</v>
      </c>
      <c r="I10" s="31" t="str">
        <f>VLOOKUP(A10,'07.kolo prezentácia'!$A$2:$G$134,7,FALSE)</f>
        <v>Muži B</v>
      </c>
      <c r="J10" s="32" t="str">
        <f>VLOOKUP('07.kolo výsledky '!$A10,'07.kolo stopky'!A:C,3,FALSE)</f>
        <v>00:41:49,38</v>
      </c>
      <c r="K10" s="32">
        <f t="shared" si="0"/>
        <v>0.0030572368421052636</v>
      </c>
      <c r="L10" s="32">
        <f t="shared" si="2"/>
        <v>0.0035266203703703744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ht="15">
      <c r="A11" s="21">
        <v>13</v>
      </c>
      <c r="B11" s="44">
        <v>8</v>
      </c>
      <c r="C11" s="45">
        <v>3</v>
      </c>
      <c r="D11" s="5" t="str">
        <f>VLOOKUP(A11,'07.kolo prezentácia'!$A$2:$G$133,2,FALSE)</f>
        <v>Juraj</v>
      </c>
      <c r="E11" s="5" t="str">
        <f>VLOOKUP(A11,'07.kolo prezentácia'!$A$2:$G$133,3,FALSE)</f>
        <v>Hudák</v>
      </c>
      <c r="F11" s="6" t="str">
        <f>CONCATENATE('07.kolo výsledky '!$D11," ",'07.kolo výsledky '!$E11)</f>
        <v>Juraj Hudák</v>
      </c>
      <c r="G11" s="6" t="str">
        <f>VLOOKUP(A11,'07.kolo prezentácia'!$A$2:$G$134,4,FALSE)</f>
        <v>Ďurikam Team TN</v>
      </c>
      <c r="H11" s="30">
        <f>VLOOKUP(A11,'07.kolo prezentácia'!$A$2:$G$134,5,FALSE)</f>
        <v>1973</v>
      </c>
      <c r="I11" s="31" t="str">
        <f>VLOOKUP(A11,'07.kolo prezentácia'!$A$2:$G$134,7,FALSE)</f>
        <v>Muži C</v>
      </c>
      <c r="J11" s="32" t="str">
        <f>VLOOKUP('07.kolo výsledky '!$A11,'07.kolo stopky'!A:C,3,FALSE)</f>
        <v>00:42:50,49</v>
      </c>
      <c r="K11" s="32">
        <f t="shared" si="0"/>
        <v>0.0031316885964912285</v>
      </c>
      <c r="L11" s="32">
        <f t="shared" si="2"/>
        <v>0.0042339120370370395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ht="15">
      <c r="A12" s="21">
        <v>139</v>
      </c>
      <c r="B12" s="44">
        <v>9</v>
      </c>
      <c r="C12" s="49">
        <v>4</v>
      </c>
      <c r="D12" s="5" t="str">
        <f>VLOOKUP(A12,'07.kolo prezentácia'!$A$2:$G$133,2,FALSE)</f>
        <v>Roland</v>
      </c>
      <c r="E12" s="5" t="str">
        <f>VLOOKUP(A12,'07.kolo prezentácia'!$A$2:$G$133,3,FALSE)</f>
        <v>Krajčí</v>
      </c>
      <c r="F12" s="6" t="str">
        <f>CONCATENATE('07.kolo výsledky '!$D12," ",'07.kolo výsledky '!$E12)</f>
        <v>Roland Krajčí</v>
      </c>
      <c r="G12" s="6" t="str">
        <f>VLOOKUP(A12,'07.kolo prezentácia'!$A$2:$G$134,4,FALSE)</f>
        <v>Ďurikam Team TN</v>
      </c>
      <c r="H12" s="30">
        <f>VLOOKUP(A12,'07.kolo prezentácia'!$A$2:$G$134,5,FALSE)</f>
        <v>1974</v>
      </c>
      <c r="I12" s="31" t="str">
        <f>VLOOKUP(A12,'07.kolo prezentácia'!$A$2:$G$134,7,FALSE)</f>
        <v>Muži C</v>
      </c>
      <c r="J12" s="32" t="str">
        <f>VLOOKUP('07.kolo výsledky '!$A12,'07.kolo stopky'!A:C,3,FALSE)</f>
        <v>00:42:51,25</v>
      </c>
      <c r="K12" s="32">
        <f t="shared" si="0"/>
        <v>0.0031326145224171535</v>
      </c>
      <c r="L12" s="32">
        <f t="shared" si="2"/>
        <v>0.004242708333333331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ht="15">
      <c r="A13" s="21">
        <v>149</v>
      </c>
      <c r="B13" s="44">
        <v>10</v>
      </c>
      <c r="C13" s="49">
        <v>4</v>
      </c>
      <c r="D13" s="5" t="str">
        <f>VLOOKUP(A13,'07.kolo prezentácia'!$A$2:$G$133,2,FALSE)</f>
        <v>Rastislav</v>
      </c>
      <c r="E13" s="5" t="str">
        <f>VLOOKUP(A13,'07.kolo prezentácia'!$A$2:$G$133,3,FALSE)</f>
        <v>Cabala</v>
      </c>
      <c r="F13" s="6" t="str">
        <f>CONCATENATE('07.kolo výsledky '!$D13," ",'07.kolo výsledky '!$E13)</f>
        <v>Rastislav Cabala</v>
      </c>
      <c r="G13" s="6" t="str">
        <f>VLOOKUP(A13,'07.kolo prezentácia'!$A$2:$G$134,4,FALSE)</f>
        <v>Runtrenchtown</v>
      </c>
      <c r="H13" s="30">
        <f>VLOOKUP(A13,'07.kolo prezentácia'!$A$2:$G$134,5,FALSE)</f>
        <v>1978</v>
      </c>
      <c r="I13" s="31" t="str">
        <f>VLOOKUP(A13,'07.kolo prezentácia'!$A$2:$G$134,7,FALSE)</f>
        <v>Muži B</v>
      </c>
      <c r="J13" s="32" t="str">
        <f>VLOOKUP('07.kolo výsledky '!$A13,'07.kolo stopky'!A:C,3,FALSE)</f>
        <v>00:43:06,50</v>
      </c>
      <c r="K13" s="32">
        <f t="shared" si="0"/>
        <v>0.00315119395711501</v>
      </c>
      <c r="L13" s="32">
        <f t="shared" si="2"/>
        <v>0.004419212962962965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ht="15">
      <c r="A14" s="21">
        <v>93</v>
      </c>
      <c r="B14" s="44">
        <v>11</v>
      </c>
      <c r="C14" s="49">
        <v>5</v>
      </c>
      <c r="D14" s="5" t="str">
        <f>VLOOKUP(A14,'07.kolo prezentácia'!$A$2:$G$133,2,FALSE)</f>
        <v>Pavol</v>
      </c>
      <c r="E14" s="5" t="str">
        <f>VLOOKUP(A14,'07.kolo prezentácia'!$A$2:$G$133,3,FALSE)</f>
        <v>Šebo</v>
      </c>
      <c r="F14" s="6" t="str">
        <f>CONCATENATE('07.kolo výsledky '!$D14," ",'07.kolo výsledky '!$E14)</f>
        <v>Pavol Šebo</v>
      </c>
      <c r="G14" s="6" t="str">
        <f>VLOOKUP(A14,'07.kolo prezentácia'!$A$2:$G$134,4,FALSE)</f>
        <v>čiga-biga team marathon</v>
      </c>
      <c r="H14" s="30">
        <f>VLOOKUP(A14,'07.kolo prezentácia'!$A$2:$G$134,5,FALSE)</f>
        <v>1984</v>
      </c>
      <c r="I14" s="31" t="str">
        <f>VLOOKUP(A14,'07.kolo prezentácia'!$A$2:$G$134,7,FALSE)</f>
        <v>Muži B</v>
      </c>
      <c r="J14" s="32" t="str">
        <f>VLOOKUP('07.kolo výsledky '!$A14,'07.kolo stopky'!A:C,3,FALSE)</f>
        <v>00:43:13,25</v>
      </c>
      <c r="K14" s="32">
        <f t="shared" si="0"/>
        <v>0.0031594176413255355</v>
      </c>
      <c r="L14" s="32">
        <f t="shared" si="2"/>
        <v>0.00449733796296296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ht="15">
      <c r="A15" s="21">
        <v>143</v>
      </c>
      <c r="B15" s="44">
        <v>12</v>
      </c>
      <c r="C15" s="45">
        <v>1</v>
      </c>
      <c r="D15" s="5" t="str">
        <f>VLOOKUP(A15,'07.kolo prezentácia'!$A$2:$G$133,2,FALSE)</f>
        <v>Iveta</v>
      </c>
      <c r="E15" s="5" t="str">
        <f>VLOOKUP(A15,'07.kolo prezentácia'!$A$2:$G$133,3,FALSE)</f>
        <v>Hulvátová</v>
      </c>
      <c r="F15" s="6" t="str">
        <f>CONCATENATE('07.kolo výsledky '!$D15," ",'07.kolo výsledky '!$E15)</f>
        <v>Iveta Hulvátová</v>
      </c>
      <c r="G15" s="6" t="str">
        <f>VLOOKUP(A15,'07.kolo prezentácia'!$A$2:$G$134,4,FALSE)</f>
        <v>Jogging klub Dubnica</v>
      </c>
      <c r="H15" s="30">
        <f>VLOOKUP(A15,'07.kolo prezentácia'!$A$2:$G$134,5,FALSE)</f>
        <v>1970</v>
      </c>
      <c r="I15" s="31" t="str">
        <f>VLOOKUP(A15,'07.kolo prezentácia'!$A$2:$G$134,7,FALSE)</f>
        <v>Ženy B</v>
      </c>
      <c r="J15" s="32" t="str">
        <f>VLOOKUP('07.kolo výsledky '!$A15,'07.kolo stopky'!A:C,3,FALSE)</f>
        <v>00:43:17,69</v>
      </c>
      <c r="K15" s="32">
        <f t="shared" si="0"/>
        <v>0.0031648269980506824</v>
      </c>
      <c r="L15" s="32">
        <f t="shared" si="2"/>
        <v>0.004548726851851852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ht="15">
      <c r="A16" s="21">
        <v>155</v>
      </c>
      <c r="B16" s="44">
        <v>13</v>
      </c>
      <c r="C16" s="45">
        <v>3</v>
      </c>
      <c r="D16" s="5" t="str">
        <f>VLOOKUP(A16,'07.kolo prezentácia'!$A$2:$G$133,2,FALSE)</f>
        <v>Jakub</v>
      </c>
      <c r="E16" s="5" t="str">
        <f>VLOOKUP(A16,'07.kolo prezentácia'!$A$2:$G$133,3,FALSE)</f>
        <v>Melo</v>
      </c>
      <c r="F16" s="6" t="str">
        <f>CONCATENATE('07.kolo výsledky '!$D16," ",'07.kolo výsledky '!$E16)</f>
        <v>Jakub Melo</v>
      </c>
      <c r="G16" s="6" t="str">
        <f>VLOOKUP(A16,'07.kolo prezentácia'!$A$2:$G$134,4,FALSE)</f>
        <v>Trenčín</v>
      </c>
      <c r="H16" s="30">
        <f>VLOOKUP(A16,'07.kolo prezentácia'!$A$2:$G$134,5,FALSE)</f>
        <v>1988</v>
      </c>
      <c r="I16" s="31" t="str">
        <f>VLOOKUP(A16,'07.kolo prezentácia'!$A$2:$G$134,7,FALSE)</f>
        <v>Muži A</v>
      </c>
      <c r="J16" s="32" t="str">
        <f>VLOOKUP('07.kolo výsledky '!$A16,'07.kolo stopky'!A:C,3,FALSE)</f>
        <v>00:44:14,33</v>
      </c>
      <c r="K16" s="32">
        <f t="shared" si="0"/>
        <v>0.0032338328460038983</v>
      </c>
      <c r="L16" s="32">
        <f t="shared" si="2"/>
        <v>0.005204282407407404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ht="15">
      <c r="A17" s="21">
        <v>148</v>
      </c>
      <c r="B17" s="44">
        <v>14</v>
      </c>
      <c r="C17" s="45">
        <v>1</v>
      </c>
      <c r="D17" s="5" t="str">
        <f>VLOOKUP(A17,'07.kolo prezentácia'!$A$2:$G$133,2,FALSE)</f>
        <v>Štefan</v>
      </c>
      <c r="E17" s="5" t="str">
        <f>VLOOKUP(A17,'07.kolo prezentácia'!$A$2:$G$133,3,FALSE)</f>
        <v>Červenka</v>
      </c>
      <c r="F17" s="6" t="str">
        <f>CONCATENATE('07.kolo výsledky '!$D17," ",'07.kolo výsledky '!$E17)</f>
        <v>Štefan Červenka</v>
      </c>
      <c r="G17" s="6" t="str">
        <f>VLOOKUP(A17,'07.kolo prezentácia'!$A$2:$G$134,4,FALSE)</f>
        <v>Dubnica nad Váhom</v>
      </c>
      <c r="H17" s="30">
        <f>VLOOKUP(A17,'07.kolo prezentácia'!$A$2:$G$134,5,FALSE)</f>
        <v>1966</v>
      </c>
      <c r="I17" s="31" t="str">
        <f>VLOOKUP(A17,'07.kolo prezentácia'!$A$2:$G$134,7,FALSE)</f>
        <v>Muži D</v>
      </c>
      <c r="J17" s="32" t="str">
        <f>VLOOKUP('07.kolo výsledky '!$A17,'07.kolo stopky'!A:C,3,FALSE)</f>
        <v>00:44:39,84</v>
      </c>
      <c r="K17" s="32">
        <f t="shared" si="0"/>
        <v>0.0032649122807017544</v>
      </c>
      <c r="L17" s="32">
        <f t="shared" si="2"/>
        <v>0.005499537037037039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ht="15">
      <c r="A18" s="21">
        <v>111</v>
      </c>
      <c r="B18" s="44">
        <v>15</v>
      </c>
      <c r="C18" s="49">
        <v>5</v>
      </c>
      <c r="D18" s="5" t="str">
        <f>VLOOKUP(A18,'07.kolo prezentácia'!$A$2:$G$133,2,FALSE)</f>
        <v>Daniel</v>
      </c>
      <c r="E18" s="5" t="str">
        <f>VLOOKUP(A18,'07.kolo prezentácia'!$A$2:$G$133,3,FALSE)</f>
        <v>Zubo</v>
      </c>
      <c r="F18" s="6" t="str">
        <f>CONCATENATE('07.kolo výsledky '!$D18," ",'07.kolo výsledky '!$E18)</f>
        <v>Daniel Zubo</v>
      </c>
      <c r="G18" s="6" t="str">
        <f>VLOOKUP(A18,'07.kolo prezentácia'!$A$2:$G$134,4,FALSE)</f>
        <v>ZSR Nová Dubnica</v>
      </c>
      <c r="H18" s="30">
        <f>VLOOKUP(A18,'07.kolo prezentácia'!$A$2:$G$134,5,FALSE)</f>
        <v>1969</v>
      </c>
      <c r="I18" s="31" t="str">
        <f>VLOOKUP(A18,'07.kolo prezentácia'!$A$2:$G$134,7,FALSE)</f>
        <v>Muži C</v>
      </c>
      <c r="J18" s="32" t="str">
        <f>VLOOKUP('07.kolo výsledky '!$A18,'07.kolo stopky'!A:C,3,FALSE)</f>
        <v>00:45:27,92</v>
      </c>
      <c r="K18" s="32">
        <f t="shared" si="0"/>
        <v>0.0033234892787524367</v>
      </c>
      <c r="L18" s="32">
        <f t="shared" si="2"/>
        <v>0.00605601851851852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ht="15">
      <c r="A19" s="21">
        <v>152</v>
      </c>
      <c r="B19" s="44">
        <v>16</v>
      </c>
      <c r="C19" s="49">
        <v>6</v>
      </c>
      <c r="D19" s="5" t="str">
        <f>VLOOKUP(A19,'07.kolo prezentácia'!$A$2:$G$133,2,FALSE)</f>
        <v>Martin</v>
      </c>
      <c r="E19" s="5" t="str">
        <f>VLOOKUP(A19,'07.kolo prezentácia'!$A$2:$G$133,3,FALSE)</f>
        <v>Vrzba</v>
      </c>
      <c r="F19" s="6" t="str">
        <f>CONCATENATE('07.kolo výsledky '!$D19," ",'07.kolo výsledky '!$E19)</f>
        <v>Martin Vrzba</v>
      </c>
      <c r="G19" s="6" t="str">
        <f>VLOOKUP(A19,'07.kolo prezentácia'!$A$2:$G$134,4,FALSE)</f>
        <v>Pivné kvasinky</v>
      </c>
      <c r="H19" s="30">
        <f>VLOOKUP(A19,'07.kolo prezentácia'!$A$2:$G$134,5,FALSE)</f>
        <v>1984</v>
      </c>
      <c r="I19" s="31" t="str">
        <f>VLOOKUP(A19,'07.kolo prezentácia'!$A$2:$G$134,7,FALSE)</f>
        <v>Muži B</v>
      </c>
      <c r="J19" s="32" t="str">
        <f>VLOOKUP('07.kolo výsledky '!$A19,'07.kolo stopky'!A:C,3,FALSE)</f>
        <v>00:46:20,20</v>
      </c>
      <c r="K19" s="32">
        <f t="shared" si="0"/>
        <v>0.003387183235867446</v>
      </c>
      <c r="L19" s="32">
        <f t="shared" si="2"/>
        <v>0.006661111111111107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ht="15">
      <c r="A20" s="21">
        <v>153</v>
      </c>
      <c r="B20" s="44">
        <v>17</v>
      </c>
      <c r="C20" s="49">
        <v>7</v>
      </c>
      <c r="D20" s="5" t="str">
        <f>VLOOKUP(A20,'07.kolo prezentácia'!$A$2:$G$133,2,FALSE)</f>
        <v>Miroslav</v>
      </c>
      <c r="E20" s="5" t="str">
        <f>VLOOKUP(A20,'07.kolo prezentácia'!$A$2:$G$133,3,FALSE)</f>
        <v>Vrzba</v>
      </c>
      <c r="F20" s="6" t="str">
        <f>CONCATENATE('07.kolo výsledky '!$D20," ",'07.kolo výsledky '!$E20)</f>
        <v>Miroslav Vrzba</v>
      </c>
      <c r="G20" s="6" t="str">
        <f>VLOOKUP(A20,'07.kolo prezentácia'!$A$2:$G$134,4,FALSE)</f>
        <v>Pivné kvasinky</v>
      </c>
      <c r="H20" s="30">
        <f>VLOOKUP(A20,'07.kolo prezentácia'!$A$2:$G$134,5,FALSE)</f>
        <v>1982</v>
      </c>
      <c r="I20" s="31" t="str">
        <f>VLOOKUP(A20,'07.kolo prezentácia'!$A$2:$G$134,7,FALSE)</f>
        <v>Muži B</v>
      </c>
      <c r="J20" s="32" t="str">
        <f>VLOOKUP('07.kolo výsledky '!$A20,'07.kolo stopky'!A:C,3,FALSE)</f>
        <v>00:46:45,95</v>
      </c>
      <c r="K20" s="32">
        <f t="shared" si="0"/>
        <v>0.0034185550682261207</v>
      </c>
      <c r="L20" s="32">
        <f t="shared" si="2"/>
        <v>0.006959143518518517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ht="15">
      <c r="A21" s="21">
        <v>136</v>
      </c>
      <c r="B21" s="44">
        <v>18</v>
      </c>
      <c r="C21" s="44">
        <v>4</v>
      </c>
      <c r="D21" s="5" t="str">
        <f>VLOOKUP(A21,'07.kolo prezentácia'!$A$2:$G$133,2,FALSE)</f>
        <v>Samuel</v>
      </c>
      <c r="E21" s="5" t="str">
        <f>VLOOKUP(A21,'07.kolo prezentácia'!$A$2:$G$133,3,FALSE)</f>
        <v>Masarik</v>
      </c>
      <c r="F21" s="6" t="str">
        <f>CONCATENATE('07.kolo výsledky '!$D21," ",'07.kolo výsledky '!$E21)</f>
        <v>Samuel Masarik</v>
      </c>
      <c r="G21" s="6" t="str">
        <f>VLOOKUP(A21,'07.kolo prezentácia'!$A$2:$G$134,4,FALSE)</f>
        <v>Štvorlístok Trenčín</v>
      </c>
      <c r="H21" s="30">
        <f>VLOOKUP(A21,'07.kolo prezentácia'!$A$2:$G$134,5,FALSE)</f>
        <v>1995</v>
      </c>
      <c r="I21" s="31" t="str">
        <f>VLOOKUP(A21,'07.kolo prezentácia'!$A$2:$G$134,7,FALSE)</f>
        <v>Muži A</v>
      </c>
      <c r="J21" s="32" t="str">
        <f>VLOOKUP('07.kolo výsledky '!$A21,'07.kolo stopky'!A:C,3,FALSE)</f>
        <v>00:47:07,72</v>
      </c>
      <c r="K21" s="32">
        <f t="shared" si="0"/>
        <v>0.003445077972709552</v>
      </c>
      <c r="L21" s="32">
        <f t="shared" si="2"/>
        <v>0.007211111111111116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ht="15">
      <c r="A22" s="21">
        <v>99</v>
      </c>
      <c r="B22" s="44">
        <v>19</v>
      </c>
      <c r="C22" s="49">
        <v>8</v>
      </c>
      <c r="D22" s="6" t="str">
        <f>VLOOKUP(A22,'07.kolo prezentácia'!$A$2:$G$133,2,FALSE)</f>
        <v>Peter</v>
      </c>
      <c r="E22" s="6" t="str">
        <f>VLOOKUP(A22,'07.kolo prezentácia'!$A$2:$G$133,3,FALSE)</f>
        <v>Netopil</v>
      </c>
      <c r="F22" s="6" t="str">
        <f>CONCATENATE('07.kolo výsledky '!$D22," ",'07.kolo výsledky '!$E22)</f>
        <v>Peter Netopil</v>
      </c>
      <c r="G22" s="6" t="str">
        <f>VLOOKUP(A22,'07.kolo prezentácia'!$A$2:$G$134,4,FALSE)</f>
        <v>Banovce nad Bebravou</v>
      </c>
      <c r="H22" s="30">
        <f>VLOOKUP(A22,'07.kolo prezentácia'!$A$2:$G$134,5,FALSE)</f>
        <v>1984</v>
      </c>
      <c r="I22" s="31" t="str">
        <f>VLOOKUP(A22,'07.kolo prezentácia'!$A$2:$G$134,7,FALSE)</f>
        <v>Muži B</v>
      </c>
      <c r="J22" s="32" t="str">
        <f>VLOOKUP('07.kolo výsledky '!$A22,'07.kolo stopky'!A:C,3,FALSE)</f>
        <v>00:47:26,61</v>
      </c>
      <c r="K22" s="32">
        <f t="shared" si="0"/>
        <v>0.003468092105263158</v>
      </c>
      <c r="L22" s="32">
        <f t="shared" si="2"/>
        <v>0.007429745370370371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 ht="15">
      <c r="A23" s="21">
        <v>120</v>
      </c>
      <c r="B23" s="44">
        <v>20</v>
      </c>
      <c r="C23" s="49">
        <v>5</v>
      </c>
      <c r="D23" s="5" t="str">
        <f>VLOOKUP(A23,'07.kolo prezentácia'!$A$2:$G$133,2,FALSE)</f>
        <v>Ondrej</v>
      </c>
      <c r="E23" s="5" t="str">
        <f>VLOOKUP(A23,'07.kolo prezentácia'!$A$2:$G$133,3,FALSE)</f>
        <v>Pruška</v>
      </c>
      <c r="F23" s="6" t="str">
        <f>CONCATENATE('07.kolo výsledky '!$D23," ",'07.kolo výsledky '!$E23)</f>
        <v>Ondrej Pruška</v>
      </c>
      <c r="G23" s="6" t="str">
        <f>VLOOKUP(A23,'07.kolo prezentácia'!$A$2:$G$134,4,FALSE)</f>
        <v>Športové Gymnázium Trenčín</v>
      </c>
      <c r="H23" s="30">
        <f>VLOOKUP(A23,'07.kolo prezentácia'!$A$2:$G$134,5,FALSE)</f>
        <v>2000</v>
      </c>
      <c r="I23" s="31" t="str">
        <f>VLOOKUP(A23,'07.kolo prezentácia'!$A$2:$G$134,7,FALSE)</f>
        <v>Muži A</v>
      </c>
      <c r="J23" s="32" t="str">
        <f>VLOOKUP('07.kolo výsledky '!$A23,'07.kolo stopky'!A:C,3,FALSE)</f>
        <v>00:47:33,82</v>
      </c>
      <c r="K23" s="32">
        <f t="shared" si="0"/>
        <v>0.0034768762183235865</v>
      </c>
      <c r="L23" s="32">
        <f t="shared" si="2"/>
        <v>0.007513194444444444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ht="15">
      <c r="A24" s="21">
        <v>94</v>
      </c>
      <c r="B24" s="44">
        <v>21</v>
      </c>
      <c r="C24" s="49">
        <v>9</v>
      </c>
      <c r="D24" s="5" t="str">
        <f>VLOOKUP(A24,'07.kolo prezentácia'!$A$2:$G$133,2,FALSE)</f>
        <v>Marek</v>
      </c>
      <c r="E24" s="5" t="str">
        <f>VLOOKUP(A24,'07.kolo prezentácia'!$A$2:$G$133,3,FALSE)</f>
        <v>Szabo</v>
      </c>
      <c r="F24" s="6" t="str">
        <f>CONCATENATE('07.kolo výsledky '!$D24," ",'07.kolo výsledky '!$E24)</f>
        <v>Marek Szabo</v>
      </c>
      <c r="G24" s="6" t="str">
        <f>VLOOKUP(A24,'07.kolo prezentácia'!$A$2:$G$134,4,FALSE)</f>
        <v>Svinná</v>
      </c>
      <c r="H24" s="30">
        <f>VLOOKUP(A24,'07.kolo prezentácia'!$A$2:$G$134,5,FALSE)</f>
        <v>1979</v>
      </c>
      <c r="I24" s="31" t="str">
        <f>VLOOKUP(A24,'07.kolo prezentácia'!$A$2:$G$134,7,FALSE)</f>
        <v>Muži B</v>
      </c>
      <c r="J24" s="32" t="str">
        <f>VLOOKUP('07.kolo výsledky '!$A24,'07.kolo stopky'!A:C,3,FALSE)</f>
        <v>00:47:56,84</v>
      </c>
      <c r="K24" s="32">
        <f t="shared" si="0"/>
        <v>0.003504922027290448</v>
      </c>
      <c r="L24" s="32">
        <f t="shared" si="2"/>
        <v>0.007779629629629626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ht="15">
      <c r="A25" s="21">
        <v>110</v>
      </c>
      <c r="B25" s="44">
        <v>22</v>
      </c>
      <c r="C25" s="49">
        <v>10</v>
      </c>
      <c r="D25" s="5" t="str">
        <f>VLOOKUP(A25,'07.kolo prezentácia'!$A$2:$G$133,2,FALSE)</f>
        <v>Branislav</v>
      </c>
      <c r="E25" s="5" t="str">
        <f>VLOOKUP(A25,'07.kolo prezentácia'!$A$2:$G$133,3,FALSE)</f>
        <v>Lobotka</v>
      </c>
      <c r="F25" s="6" t="str">
        <f>CONCATENATE('07.kolo výsledky '!$D25," ",'07.kolo výsledky '!$E25)</f>
        <v>Branislav Lobotka</v>
      </c>
      <c r="G25" s="6" t="str">
        <f>VLOOKUP(A25,'07.kolo prezentácia'!$A$2:$G$134,4,FALSE)</f>
        <v>Trenčín</v>
      </c>
      <c r="H25" s="30">
        <f>VLOOKUP(A25,'07.kolo prezentácia'!$A$2:$G$134,5,FALSE)</f>
        <v>1986</v>
      </c>
      <c r="I25" s="31" t="str">
        <f>VLOOKUP(A25,'07.kolo prezentácia'!$A$2:$G$134,7,FALSE)</f>
        <v>Muži B</v>
      </c>
      <c r="J25" s="32" t="str">
        <f>VLOOKUP('07.kolo výsledky '!$A25,'07.kolo stopky'!A:C,3,FALSE)</f>
        <v>00:48:11,53</v>
      </c>
      <c r="K25" s="32">
        <f t="shared" si="0"/>
        <v>0.003522819200779727</v>
      </c>
      <c r="L25" s="32">
        <f t="shared" si="2"/>
        <v>0.007949652777777778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ht="15">
      <c r="A26" s="21">
        <v>122</v>
      </c>
      <c r="B26" s="44">
        <v>23</v>
      </c>
      <c r="C26" s="49">
        <v>11</v>
      </c>
      <c r="D26" s="5" t="str">
        <f>VLOOKUP(A26,'07.kolo prezentácia'!$A$2:$G$133,2,FALSE)</f>
        <v>Marek</v>
      </c>
      <c r="E26" s="5" t="str">
        <f>VLOOKUP(A26,'07.kolo prezentácia'!$A$2:$G$133,3,FALSE)</f>
        <v>Baráth</v>
      </c>
      <c r="F26" s="6" t="str">
        <f>CONCATENATE('07.kolo výsledky '!$D26," ",'07.kolo výsledky '!$E26)</f>
        <v>Marek Baráth</v>
      </c>
      <c r="G26" s="6" t="str">
        <f>VLOOKUP(A26,'07.kolo prezentácia'!$A$2:$G$134,4,FALSE)</f>
        <v>OcÚ Tajná</v>
      </c>
      <c r="H26" s="30">
        <f>VLOOKUP(A26,'07.kolo prezentácia'!$A$2:$G$134,5,FALSE)</f>
        <v>1977</v>
      </c>
      <c r="I26" s="31" t="str">
        <f>VLOOKUP(A26,'07.kolo prezentácia'!$A$2:$G$134,7,FALSE)</f>
        <v>Muži B</v>
      </c>
      <c r="J26" s="32" t="str">
        <f>VLOOKUP('07.kolo výsledky '!$A26,'07.kolo stopky'!A:C,3,FALSE)</f>
        <v>00:48:14,36</v>
      </c>
      <c r="K26" s="32">
        <f t="shared" si="0"/>
        <v>0.003526267056530214</v>
      </c>
      <c r="L26" s="32">
        <f t="shared" si="2"/>
        <v>0.007982407407407407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ht="15">
      <c r="A27" s="21">
        <v>130</v>
      </c>
      <c r="B27" s="44">
        <v>24</v>
      </c>
      <c r="C27" s="49">
        <v>6</v>
      </c>
      <c r="D27" s="5" t="str">
        <f>VLOOKUP(A27,'07.kolo prezentácia'!$A$2:$G$133,2,FALSE)</f>
        <v>Martin</v>
      </c>
      <c r="E27" s="5" t="str">
        <f>VLOOKUP(A27,'07.kolo prezentácia'!$A$2:$G$133,3,FALSE)</f>
        <v>Kucaj</v>
      </c>
      <c r="F27" s="6" t="str">
        <f>CONCATENATE('07.kolo výsledky '!$D27," ",'07.kolo výsledky '!$E27)</f>
        <v>Martin Kucaj</v>
      </c>
      <c r="G27" s="6" t="str">
        <f>VLOOKUP(A27,'07.kolo prezentácia'!$A$2:$G$134,4,FALSE)</f>
        <v>Trenčín</v>
      </c>
      <c r="H27" s="30">
        <f>VLOOKUP(A27,'07.kolo prezentácia'!$A$2:$G$134,5,FALSE)</f>
        <v>1987</v>
      </c>
      <c r="I27" s="31" t="str">
        <f>VLOOKUP(A27,'07.kolo prezentácia'!$A$2:$G$134,7,FALSE)</f>
        <v>Muži A</v>
      </c>
      <c r="J27" s="32" t="str">
        <f>VLOOKUP('07.kolo výsledky '!$A27,'07.kolo stopky'!A:C,3,FALSE)</f>
        <v>00:48:27,77</v>
      </c>
      <c r="K27" s="32">
        <f t="shared" si="0"/>
        <v>0.0035426047758284605</v>
      </c>
      <c r="L27" s="32">
        <f t="shared" si="2"/>
        <v>0.008137615740740744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ht="15">
      <c r="A28" s="21">
        <v>137</v>
      </c>
      <c r="B28" s="44">
        <v>25</v>
      </c>
      <c r="C28" s="45">
        <v>1</v>
      </c>
      <c r="D28" s="5" t="str">
        <f>VLOOKUP(A28,'07.kolo prezentácia'!$A$2:$G$133,2,FALSE)</f>
        <v>Lucia</v>
      </c>
      <c r="E28" s="5" t="str">
        <f>VLOOKUP(A28,'07.kolo prezentácia'!$A$2:$G$133,3,FALSE)</f>
        <v>Mituchová</v>
      </c>
      <c r="F28" s="6" t="str">
        <f>CONCATENATE('07.kolo výsledky '!$D28," ",'07.kolo výsledky '!$E28)</f>
        <v>Lucia Mituchová</v>
      </c>
      <c r="G28" s="6" t="str">
        <f>VLOOKUP(A28,'07.kolo prezentácia'!$A$2:$G$134,4,FALSE)</f>
        <v>Opatová</v>
      </c>
      <c r="H28" s="30">
        <f>VLOOKUP(A28,'07.kolo prezentácia'!$A$2:$G$134,5,FALSE)</f>
        <v>1981</v>
      </c>
      <c r="I28" s="31" t="str">
        <f>VLOOKUP(A28,'07.kolo prezentácia'!$A$2:$G$134,7,FALSE)</f>
        <v>Ženy A</v>
      </c>
      <c r="J28" s="32" t="str">
        <f>VLOOKUP('07.kolo výsledky '!$A28,'07.kolo stopky'!A:C,3,FALSE)</f>
        <v>00:48:32,30</v>
      </c>
      <c r="K28" s="32">
        <f t="shared" si="0"/>
        <v>0.003548123781676413</v>
      </c>
      <c r="L28" s="32">
        <f t="shared" si="2"/>
        <v>0.008190046296296296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ht="15">
      <c r="A29" s="21">
        <v>108</v>
      </c>
      <c r="B29" s="44">
        <v>26</v>
      </c>
      <c r="C29" s="45">
        <v>2</v>
      </c>
      <c r="D29" s="5" t="str">
        <f>VLOOKUP(A29,'07.kolo prezentácia'!$A$2:$G$133,2,FALSE)</f>
        <v>Anton</v>
      </c>
      <c r="E29" s="5" t="str">
        <f>VLOOKUP(A29,'07.kolo prezentácia'!$A$2:$G$133,3,FALSE)</f>
        <v>Blaško</v>
      </c>
      <c r="F29" s="6" t="str">
        <f>CONCATENATE('07.kolo výsledky '!$D29," ",'07.kolo výsledky '!$E29)</f>
        <v>Anton Blaško</v>
      </c>
      <c r="G29" s="6" t="str">
        <f>VLOOKUP(A29,'07.kolo prezentácia'!$A$2:$G$134,4,FALSE)</f>
        <v>Dubnica n/V</v>
      </c>
      <c r="H29" s="30">
        <f>VLOOKUP(A29,'07.kolo prezentácia'!$A$2:$G$134,5,FALSE)</f>
        <v>1965</v>
      </c>
      <c r="I29" s="31" t="str">
        <f>VLOOKUP(A29,'07.kolo prezentácia'!$A$2:$G$134,7,FALSE)</f>
        <v>Muži D</v>
      </c>
      <c r="J29" s="32" t="str">
        <f>VLOOKUP('07.kolo výsledky '!$A29,'07.kolo stopky'!A:C,3,FALSE)</f>
        <v>00:48:37,38</v>
      </c>
      <c r="K29" s="32">
        <f t="shared" si="0"/>
        <v>0.0035543128654970764</v>
      </c>
      <c r="L29" s="32">
        <f t="shared" si="2"/>
        <v>0.008248842592592596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ht="15">
      <c r="A30" s="21">
        <v>146</v>
      </c>
      <c r="B30" s="44">
        <v>27</v>
      </c>
      <c r="C30" s="49">
        <v>6</v>
      </c>
      <c r="D30" s="5" t="str">
        <f>VLOOKUP(A30,'07.kolo prezentácia'!$A$2:$G$133,2,FALSE)</f>
        <v>Vladimír</v>
      </c>
      <c r="E30" s="5" t="str">
        <f>VLOOKUP(A30,'07.kolo prezentácia'!$A$2:$G$133,3,FALSE)</f>
        <v>Čupalka</v>
      </c>
      <c r="F30" s="6" t="str">
        <f>CONCATENATE('07.kolo výsledky '!$D30," ",'07.kolo výsledky '!$E30)</f>
        <v>Vladimír Čupalka</v>
      </c>
      <c r="G30" s="6" t="str">
        <f>VLOOKUP(A30,'07.kolo prezentácia'!$A$2:$G$134,4,FALSE)</f>
        <v>Trenčín</v>
      </c>
      <c r="H30" s="30">
        <f>VLOOKUP(A30,'07.kolo prezentácia'!$A$2:$G$134,5,FALSE)</f>
        <v>1974</v>
      </c>
      <c r="I30" s="31" t="str">
        <f>VLOOKUP(A30,'07.kolo prezentácia'!$A$2:$G$134,7,FALSE)</f>
        <v>Muži C</v>
      </c>
      <c r="J30" s="32" t="str">
        <f>VLOOKUP('07.kolo výsledky '!$A30,'07.kolo stopky'!A:C,3,FALSE)</f>
        <v>00:48:52,22</v>
      </c>
      <c r="K30" s="32">
        <f t="shared" si="0"/>
        <v>0.003572392787524367</v>
      </c>
      <c r="L30" s="32">
        <f t="shared" si="2"/>
        <v>0.008420601851851856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ht="15">
      <c r="A31" s="21">
        <v>132</v>
      </c>
      <c r="B31" s="44">
        <v>28</v>
      </c>
      <c r="C31" s="49">
        <v>7</v>
      </c>
      <c r="D31" s="5" t="str">
        <f>VLOOKUP(A31,'07.kolo prezentácia'!$A$2:$G$133,2,FALSE)</f>
        <v>Ondřej</v>
      </c>
      <c r="E31" s="5" t="str">
        <f>VLOOKUP(A31,'07.kolo prezentácia'!$A$2:$G$133,3,FALSE)</f>
        <v>Tluka</v>
      </c>
      <c r="F31" s="6" t="str">
        <f>CONCATENATE('07.kolo výsledky '!$D31," ",'07.kolo výsledky '!$E31)</f>
        <v>Ondřej Tluka</v>
      </c>
      <c r="G31" s="6" t="str">
        <f>VLOOKUP(A31,'07.kolo prezentácia'!$A$2:$G$134,4,FALSE)</f>
        <v>Trenčín</v>
      </c>
      <c r="H31" s="30">
        <f>VLOOKUP(A31,'07.kolo prezentácia'!$A$2:$G$134,5,FALSE)</f>
        <v>1976</v>
      </c>
      <c r="I31" s="31" t="str">
        <f>VLOOKUP(A31,'07.kolo prezentácia'!$A$2:$G$134,7,FALSE)</f>
        <v>Muži C</v>
      </c>
      <c r="J31" s="32" t="str">
        <f>VLOOKUP('07.kolo výsledky '!$A31,'07.kolo stopky'!A:C,3,FALSE)</f>
        <v>00:49:00,08</v>
      </c>
      <c r="K31" s="32">
        <f t="shared" si="0"/>
        <v>0.0035819688109161797</v>
      </c>
      <c r="L31" s="32">
        <f t="shared" si="2"/>
        <v>0.008511574074074078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ht="15">
      <c r="A32" s="21">
        <v>121</v>
      </c>
      <c r="B32" s="44">
        <v>29</v>
      </c>
      <c r="C32" s="49">
        <v>12</v>
      </c>
      <c r="D32" s="5" t="str">
        <f>VLOOKUP(A32,'07.kolo prezentácia'!$A$2:$G$133,2,FALSE)</f>
        <v>Juraj</v>
      </c>
      <c r="E32" s="5" t="str">
        <f>VLOOKUP(A32,'07.kolo prezentácia'!$A$2:$G$133,3,FALSE)</f>
        <v>Schiller</v>
      </c>
      <c r="F32" s="6" t="str">
        <f>CONCATENATE('07.kolo výsledky '!$D32," ",'07.kolo výsledky '!$E32)</f>
        <v>Juraj Schiller</v>
      </c>
      <c r="G32" s="6" t="str">
        <f>VLOOKUP(A32,'07.kolo prezentácia'!$A$2:$G$134,4,FALSE)</f>
        <v>Aj MY sme BEH</v>
      </c>
      <c r="H32" s="30">
        <f>VLOOKUP(A32,'07.kolo prezentácia'!$A$2:$G$134,5,FALSE)</f>
        <v>1977</v>
      </c>
      <c r="I32" s="31" t="str">
        <f>VLOOKUP(A32,'07.kolo prezentácia'!$A$2:$G$134,7,FALSE)</f>
        <v>Muži B</v>
      </c>
      <c r="J32" s="32" t="str">
        <f>VLOOKUP('07.kolo výsledky '!$A32,'07.kolo stopky'!A:C,3,FALSE)</f>
        <v>00:49:04,58</v>
      </c>
      <c r="K32" s="32">
        <f t="shared" si="0"/>
        <v>0.00358745126705653</v>
      </c>
      <c r="L32" s="32">
        <f t="shared" si="2"/>
        <v>0.008563657407407405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ht="15">
      <c r="A33" s="21">
        <v>100</v>
      </c>
      <c r="B33" s="44">
        <v>30</v>
      </c>
      <c r="C33" s="49">
        <v>13</v>
      </c>
      <c r="D33" s="6" t="str">
        <f>VLOOKUP(A33,'07.kolo prezentácia'!$A$2:$G$133,2,FALSE)</f>
        <v>Igor</v>
      </c>
      <c r="E33" s="6" t="str">
        <f>VLOOKUP(A33,'07.kolo prezentácia'!$A$2:$G$133,3,FALSE)</f>
        <v>Meško</v>
      </c>
      <c r="F33" s="6" t="str">
        <f>CONCATENATE('07.kolo výsledky '!$D33," ",'07.kolo výsledky '!$E33)</f>
        <v>Igor Meško</v>
      </c>
      <c r="G33" s="6" t="str">
        <f>VLOOKUP(A33,'07.kolo prezentácia'!$A$2:$G$134,4,FALSE)</f>
        <v>Igrocknroll</v>
      </c>
      <c r="H33" s="30">
        <f>VLOOKUP(A33,'07.kolo prezentácia'!$A$2:$G$134,5,FALSE)</f>
        <v>1986</v>
      </c>
      <c r="I33" s="31" t="str">
        <f>VLOOKUP(A33,'07.kolo prezentácia'!$A$2:$G$134,7,FALSE)</f>
        <v>Muži B</v>
      </c>
      <c r="J33" s="32" t="str">
        <f>VLOOKUP('07.kolo výsledky '!$A33,'07.kolo stopky'!A:C,3,FALSE)</f>
        <v>00:49:20,09</v>
      </c>
      <c r="K33" s="32">
        <f t="shared" si="0"/>
        <v>0.0036063474658869395</v>
      </c>
      <c r="L33" s="32">
        <f t="shared" si="2"/>
        <v>0.008743171296296297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ht="15">
      <c r="A34" s="21">
        <v>125</v>
      </c>
      <c r="B34" s="44">
        <v>31</v>
      </c>
      <c r="C34" s="45">
        <v>2</v>
      </c>
      <c r="D34" s="5" t="str">
        <f>VLOOKUP(A34,'07.kolo prezentácia'!$A$2:$G$133,2,FALSE)</f>
        <v>Katarína</v>
      </c>
      <c r="E34" s="5" t="str">
        <f>VLOOKUP(A34,'07.kolo prezentácia'!$A$2:$G$133,3,FALSE)</f>
        <v>Garajová</v>
      </c>
      <c r="F34" s="6" t="str">
        <f>CONCATENATE('07.kolo výsledky '!$D34," ",'07.kolo výsledky '!$E34)</f>
        <v>Katarína Garajová</v>
      </c>
      <c r="G34" s="6" t="str">
        <f>VLOOKUP(A34,'07.kolo prezentácia'!$A$2:$G$134,4,FALSE)</f>
        <v>Behám s láskou</v>
      </c>
      <c r="H34" s="30">
        <f>VLOOKUP(A34,'07.kolo prezentácia'!$A$2:$G$134,5,FALSE)</f>
        <v>1979</v>
      </c>
      <c r="I34" s="31" t="str">
        <f>VLOOKUP(A34,'07.kolo prezentácia'!$A$2:$G$134,7,FALSE)</f>
        <v>Ženy B</v>
      </c>
      <c r="J34" s="32" t="str">
        <f>VLOOKUP('07.kolo výsledky '!$A34,'07.kolo stopky'!A:C,3,FALSE)</f>
        <v>00:49:20,33</v>
      </c>
      <c r="K34" s="32">
        <f t="shared" si="0"/>
        <v>0.003606639863547758</v>
      </c>
      <c r="L34" s="32">
        <f t="shared" si="2"/>
        <v>0.008745949074074073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ht="15">
      <c r="A35" s="21">
        <v>113</v>
      </c>
      <c r="B35" s="44">
        <v>32</v>
      </c>
      <c r="C35" s="49">
        <v>14</v>
      </c>
      <c r="D35" s="5" t="str">
        <f>VLOOKUP(A35,'07.kolo prezentácia'!$A$2:$G$133,2,FALSE)</f>
        <v>Michal</v>
      </c>
      <c r="E35" s="5" t="str">
        <f>VLOOKUP(A35,'07.kolo prezentácia'!$A$2:$G$133,3,FALSE)</f>
        <v>Mišiak</v>
      </c>
      <c r="F35" s="6" t="str">
        <f>CONCATENATE('07.kolo výsledky '!$D35," ",'07.kolo výsledky '!$E35)</f>
        <v>Michal Mišiak</v>
      </c>
      <c r="G35" s="6" t="str">
        <f>VLOOKUP(A35,'07.kolo prezentácia'!$A$2:$G$134,4,FALSE)</f>
        <v>čiga-biga team marathon</v>
      </c>
      <c r="H35" s="30">
        <f>VLOOKUP(A35,'07.kolo prezentácia'!$A$2:$G$134,5,FALSE)</f>
        <v>1983</v>
      </c>
      <c r="I35" s="31" t="str">
        <f>VLOOKUP(A35,'07.kolo prezentácia'!$A$2:$G$134,7,FALSE)</f>
        <v>Muži B</v>
      </c>
      <c r="J35" s="32" t="str">
        <f>VLOOKUP('07.kolo výsledky '!$A35,'07.kolo stopky'!A:C,3,FALSE)</f>
        <v>00:49:42,53</v>
      </c>
      <c r="K35" s="32">
        <f t="shared" si="0"/>
        <v>0.0036336866471734894</v>
      </c>
      <c r="L35" s="32">
        <f t="shared" si="2"/>
        <v>0.009002893518518521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 ht="15">
      <c r="A36" s="21">
        <v>128</v>
      </c>
      <c r="B36" s="44">
        <v>33</v>
      </c>
      <c r="C36" s="49">
        <v>15</v>
      </c>
      <c r="D36" s="5" t="str">
        <f>VLOOKUP(A36,'07.kolo prezentácia'!$A$2:$G$133,2,FALSE)</f>
        <v>Pavol</v>
      </c>
      <c r="E36" s="5" t="str">
        <f>VLOOKUP(A36,'07.kolo prezentácia'!$A$2:$G$133,3,FALSE)</f>
        <v>Straka</v>
      </c>
      <c r="F36" s="6" t="str">
        <f>CONCATENATE('07.kolo výsledky '!$D36," ",'07.kolo výsledky '!$E36)</f>
        <v>Pavol Straka</v>
      </c>
      <c r="G36" s="6" t="str">
        <f>VLOOKUP(A36,'07.kolo prezentácia'!$A$2:$G$134,4,FALSE)</f>
        <v>Ivanovce</v>
      </c>
      <c r="H36" s="30">
        <f>VLOOKUP(A36,'07.kolo prezentácia'!$A$2:$G$134,5,FALSE)</f>
        <v>1982</v>
      </c>
      <c r="I36" s="31" t="str">
        <f>VLOOKUP(A36,'07.kolo prezentácia'!$A$2:$G$134,7,FALSE)</f>
        <v>Muži B</v>
      </c>
      <c r="J36" s="32" t="str">
        <f>VLOOKUP('07.kolo výsledky '!$A36,'07.kolo stopky'!A:C,3,FALSE)</f>
        <v>00:50:06,94</v>
      </c>
      <c r="K36" s="32">
        <f aca="true" t="shared" si="3" ref="K36:K55">J36/$X$3</f>
        <v>0.003663425925925926</v>
      </c>
      <c r="L36" s="32">
        <f t="shared" si="2"/>
        <v>0.009285416666666668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aca="true" t="shared" si="4" ref="W36:W53">SUM(M36:V36)</f>
        <v>0</v>
      </c>
      <c r="Y36"/>
    </row>
    <row r="37" spans="1:25" ht="15">
      <c r="A37" s="21">
        <v>158</v>
      </c>
      <c r="B37" s="44">
        <v>34</v>
      </c>
      <c r="C37" s="49">
        <v>16</v>
      </c>
      <c r="D37" s="5" t="str">
        <f>VLOOKUP(A37,'07.kolo prezentácia'!$A$2:$G$133,2,FALSE)</f>
        <v>Stanislav</v>
      </c>
      <c r="E37" s="5" t="str">
        <f>VLOOKUP(A37,'07.kolo prezentácia'!$A$2:$G$133,3,FALSE)</f>
        <v>Hrabovský</v>
      </c>
      <c r="F37" s="6" t="str">
        <f>CONCATENATE('07.kolo výsledky '!$D37," ",'07.kolo výsledky '!$E37)</f>
        <v>Stanislav Hrabovský</v>
      </c>
      <c r="G37" s="6" t="str">
        <f>VLOOKUP(A37,'07.kolo prezentácia'!$A$2:$G$134,4,FALSE)</f>
        <v>Opatová</v>
      </c>
      <c r="H37" s="30">
        <f>VLOOKUP(A37,'07.kolo prezentácia'!$A$2:$G$134,5,FALSE)</f>
        <v>1977</v>
      </c>
      <c r="I37" s="31" t="str">
        <f>VLOOKUP(A37,'07.kolo prezentácia'!$A$2:$G$134,7,FALSE)</f>
        <v>Muži B</v>
      </c>
      <c r="J37" s="32" t="str">
        <f>VLOOKUP('07.kolo výsledky '!$A37,'07.kolo stopky'!A:C,3,FALSE)</f>
        <v>00:50:17,76</v>
      </c>
      <c r="K37" s="32">
        <f t="shared" si="3"/>
        <v>0.0036766081871345024</v>
      </c>
      <c r="L37" s="32">
        <f t="shared" si="2"/>
        <v>0.009410648148148144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4"/>
        <v>0</v>
      </c>
      <c r="X37" s="2"/>
      <c r="Y37"/>
    </row>
    <row r="38" spans="1:25" ht="15">
      <c r="A38" s="21">
        <v>126</v>
      </c>
      <c r="B38" s="44">
        <v>35</v>
      </c>
      <c r="C38" s="49">
        <v>7</v>
      </c>
      <c r="D38" s="5" t="str">
        <f>VLOOKUP(A38,'07.kolo prezentácia'!$A$2:$G$133,2,FALSE)</f>
        <v>Martin</v>
      </c>
      <c r="E38" s="5" t="str">
        <f>VLOOKUP(A38,'07.kolo prezentácia'!$A$2:$G$133,3,FALSE)</f>
        <v>Hrebicek</v>
      </c>
      <c r="F38" s="6" t="str">
        <f>CONCATENATE('07.kolo výsledky '!$D38," ",'07.kolo výsledky '!$E38)</f>
        <v>Martin Hrebicek</v>
      </c>
      <c r="G38" s="6" t="str">
        <f>VLOOKUP(A38,'07.kolo prezentácia'!$A$2:$G$134,4,FALSE)</f>
        <v>Trenčianske Teplice</v>
      </c>
      <c r="H38" s="30">
        <f>VLOOKUP(A38,'07.kolo prezentácia'!$A$2:$G$134,5,FALSE)</f>
        <v>1987</v>
      </c>
      <c r="I38" s="31" t="str">
        <f>VLOOKUP(A38,'07.kolo prezentácia'!$A$2:$G$134,7,FALSE)</f>
        <v>Muži A</v>
      </c>
      <c r="J38" s="32" t="str">
        <f>VLOOKUP('07.kolo výsledky '!$A38,'07.kolo stopky'!A:C,3,FALSE)</f>
        <v>00:50:33,83</v>
      </c>
      <c r="K38" s="32">
        <f t="shared" si="3"/>
        <v>0.003696186647173489</v>
      </c>
      <c r="L38" s="32">
        <f t="shared" si="2"/>
        <v>0.009596643518518518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4"/>
        <v>0</v>
      </c>
      <c r="X38" s="2"/>
      <c r="Y38"/>
    </row>
    <row r="39" spans="1:25" ht="15">
      <c r="A39" s="21">
        <v>154</v>
      </c>
      <c r="B39" s="44">
        <v>36</v>
      </c>
      <c r="C39" s="44">
        <v>8</v>
      </c>
      <c r="D39" s="5" t="str">
        <f>VLOOKUP(A39,'07.kolo prezentácia'!$A$2:$G$133,2,FALSE)</f>
        <v>Peter</v>
      </c>
      <c r="E39" s="5" t="str">
        <f>VLOOKUP(A39,'07.kolo prezentácia'!$A$2:$G$133,3,FALSE)</f>
        <v>Atalovič</v>
      </c>
      <c r="F39" s="6" t="str">
        <f>CONCATENATE('07.kolo výsledky '!$D39," ",'07.kolo výsledky '!$E39)</f>
        <v>Peter Atalovič</v>
      </c>
      <c r="G39" s="6" t="str">
        <f>VLOOKUP(A39,'07.kolo prezentácia'!$A$2:$G$134,4,FALSE)</f>
        <v>Trenčín</v>
      </c>
      <c r="H39" s="30">
        <f>VLOOKUP(A39,'07.kolo prezentácia'!$A$2:$G$134,5,FALSE)</f>
        <v>1989</v>
      </c>
      <c r="I39" s="31" t="str">
        <f>VLOOKUP(A39,'07.kolo prezentácia'!$A$2:$G$134,7,FALSE)</f>
        <v>Muži A</v>
      </c>
      <c r="J39" s="32" t="str">
        <f>VLOOKUP('07.kolo výsledky '!$A39,'07.kolo stopky'!A:C,3,FALSE)</f>
        <v>00:50:55,18</v>
      </c>
      <c r="K39" s="32">
        <f t="shared" si="3"/>
        <v>0.0037221978557504874</v>
      </c>
      <c r="L39" s="32">
        <f t="shared" si="2"/>
        <v>0.009843750000000002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4"/>
        <v>0</v>
      </c>
      <c r="Y39"/>
    </row>
    <row r="40" spans="1:25" ht="15">
      <c r="A40" s="21">
        <v>107</v>
      </c>
      <c r="B40" s="44">
        <v>37</v>
      </c>
      <c r="C40" s="45">
        <v>3</v>
      </c>
      <c r="D40" s="5" t="str">
        <f>VLOOKUP(A40,'07.kolo prezentácia'!$A$2:$G$133,2,FALSE)</f>
        <v>Juraj</v>
      </c>
      <c r="E40" s="5" t="str">
        <f>VLOOKUP(A40,'07.kolo prezentácia'!$A$2:$G$133,3,FALSE)</f>
        <v>Haninec</v>
      </c>
      <c r="F40" s="6" t="str">
        <f>CONCATENATE('07.kolo výsledky '!$D40," ",'07.kolo výsledky '!$E40)</f>
        <v>Juraj Haninec</v>
      </c>
      <c r="G40" s="6" t="str">
        <f>VLOOKUP(A40,'07.kolo prezentácia'!$A$2:$G$134,4,FALSE)</f>
        <v>KPB</v>
      </c>
      <c r="H40" s="30">
        <f>VLOOKUP(A40,'07.kolo prezentácia'!$A$2:$G$134,5,FALSE)</f>
        <v>1957</v>
      </c>
      <c r="I40" s="31" t="str">
        <f>VLOOKUP(A40,'07.kolo prezentácia'!$A$2:$G$134,7,FALSE)</f>
        <v>Muži D</v>
      </c>
      <c r="J40" s="32" t="str">
        <f>VLOOKUP('07.kolo výsledky '!$A40,'07.kolo stopky'!A:C,3,FALSE)</f>
        <v>00:51:01,69</v>
      </c>
      <c r="K40" s="32">
        <f t="shared" si="3"/>
        <v>0.0037301291423001946</v>
      </c>
      <c r="L40" s="32">
        <f t="shared" si="2"/>
        <v>0.009919097222222218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4"/>
        <v>0</v>
      </c>
      <c r="Y40"/>
    </row>
    <row r="41" spans="1:25" ht="15">
      <c r="A41" s="21">
        <v>119</v>
      </c>
      <c r="B41" s="44">
        <v>38</v>
      </c>
      <c r="C41" s="49">
        <v>8</v>
      </c>
      <c r="D41" s="5" t="str">
        <f>VLOOKUP(A41,'07.kolo prezentácia'!$A$2:$G$133,2,FALSE)</f>
        <v>Miloš</v>
      </c>
      <c r="E41" s="5" t="str">
        <f>VLOOKUP(A41,'07.kolo prezentácia'!$A$2:$G$133,3,FALSE)</f>
        <v>Humera</v>
      </c>
      <c r="F41" s="6" t="str">
        <f>CONCATENATE('07.kolo výsledky '!$D41," ",'07.kolo výsledky '!$E41)</f>
        <v>Miloš Humera</v>
      </c>
      <c r="G41" s="6" t="str">
        <f>VLOOKUP(A41,'07.kolo prezentácia'!$A$2:$G$134,4,FALSE)</f>
        <v>Trenčín</v>
      </c>
      <c r="H41" s="30">
        <f>VLOOKUP(A41,'07.kolo prezentácia'!$A$2:$G$134,5,FALSE)</f>
        <v>1970</v>
      </c>
      <c r="I41" s="31" t="str">
        <f>VLOOKUP(A41,'07.kolo prezentácia'!$A$2:$G$134,7,FALSE)</f>
        <v>Muži C</v>
      </c>
      <c r="J41" s="32" t="str">
        <f>VLOOKUP('07.kolo výsledky '!$A41,'07.kolo stopky'!A:C,3,FALSE)</f>
        <v>00:51:19,44</v>
      </c>
      <c r="K41" s="32">
        <f t="shared" si="3"/>
        <v>0.003751754385964912</v>
      </c>
      <c r="L41" s="32">
        <f t="shared" si="2"/>
        <v>0.010124537037037033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4"/>
        <v>0</v>
      </c>
      <c r="Y41"/>
    </row>
    <row r="42" spans="1:25" ht="15">
      <c r="A42" s="21">
        <v>140</v>
      </c>
      <c r="B42" s="44">
        <v>39</v>
      </c>
      <c r="C42" s="45">
        <v>1</v>
      </c>
      <c r="D42" s="5" t="str">
        <f>VLOOKUP(A42,'07.kolo prezentácia'!$A$2:$G$133,2,FALSE)</f>
        <v>Ján</v>
      </c>
      <c r="E42" s="5" t="str">
        <f>VLOOKUP(A42,'07.kolo prezentácia'!$A$2:$G$133,3,FALSE)</f>
        <v>Kminiak</v>
      </c>
      <c r="F42" s="6" t="str">
        <f>CONCATENATE('07.kolo výsledky '!$D42," ",'07.kolo výsledky '!$E42)</f>
        <v>Ján Kminiak</v>
      </c>
      <c r="G42" s="6" t="str">
        <f>VLOOKUP(A42,'07.kolo prezentácia'!$A$2:$G$134,4,FALSE)</f>
        <v>Ilava</v>
      </c>
      <c r="H42" s="30">
        <f>VLOOKUP(A42,'07.kolo prezentácia'!$A$2:$G$134,5,FALSE)</f>
        <v>1948</v>
      </c>
      <c r="I42" s="31" t="str">
        <f>VLOOKUP(A42,'07.kolo prezentácia'!$A$2:$G$134,7,FALSE)</f>
        <v>Muži E</v>
      </c>
      <c r="J42" s="32" t="str">
        <f>VLOOKUP('07.kolo výsledky '!$A42,'07.kolo stopky'!A:C,3,FALSE)</f>
        <v>00:51:41,14</v>
      </c>
      <c r="K42" s="32">
        <f t="shared" si="3"/>
        <v>0.003778192007797271</v>
      </c>
      <c r="L42" s="32">
        <f t="shared" si="2"/>
        <v>0.010375694444444448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4"/>
        <v>0</v>
      </c>
      <c r="Y42"/>
    </row>
    <row r="43" spans="1:25" ht="15">
      <c r="A43" s="21">
        <v>96</v>
      </c>
      <c r="B43" s="44">
        <v>40</v>
      </c>
      <c r="C43" s="49">
        <v>4</v>
      </c>
      <c r="D43" s="5" t="str">
        <f>VLOOKUP(A43,'07.kolo prezentácia'!$A$2:$G$133,2,FALSE)</f>
        <v>miroslav</v>
      </c>
      <c r="E43" s="5" t="str">
        <f>VLOOKUP(A43,'07.kolo prezentácia'!$A$2:$G$133,3,FALSE)</f>
        <v>ilavsky</v>
      </c>
      <c r="F43" s="6" t="str">
        <f>CONCATENATE('07.kolo výsledky '!$D43," ",'07.kolo výsledky '!$E43)</f>
        <v>miroslav ilavsky</v>
      </c>
      <c r="G43" s="6" t="str">
        <f>VLOOKUP(A43,'07.kolo prezentácia'!$A$2:$G$134,4,FALSE)</f>
        <v>dubnica n/v</v>
      </c>
      <c r="H43" s="30">
        <f>VLOOKUP(A43,'07.kolo prezentácia'!$A$2:$G$134,5,FALSE)</f>
        <v>1963</v>
      </c>
      <c r="I43" s="31" t="str">
        <f>VLOOKUP(A43,'07.kolo prezentácia'!$A$2:$G$134,7,FALSE)</f>
        <v>Muži D</v>
      </c>
      <c r="J43" s="32" t="str">
        <f>VLOOKUP('07.kolo výsledky '!$A43,'07.kolo stopky'!A:C,3,FALSE)</f>
        <v>00:52:11,73</v>
      </c>
      <c r="K43" s="32">
        <f t="shared" si="3"/>
        <v>0.00381546052631579</v>
      </c>
      <c r="L43" s="32">
        <f t="shared" si="2"/>
        <v>0.010729745370370376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4"/>
        <v>0</v>
      </c>
      <c r="Y43"/>
    </row>
    <row r="44" spans="1:25" ht="15">
      <c r="A44" s="21">
        <v>129</v>
      </c>
      <c r="B44" s="44">
        <v>41</v>
      </c>
      <c r="C44" s="44">
        <v>9</v>
      </c>
      <c r="D44" s="6" t="str">
        <f>VLOOKUP(A44,'07.kolo prezentácia'!$A$2:$G$133,2,FALSE)</f>
        <v>Damián</v>
      </c>
      <c r="E44" s="6" t="str">
        <f>VLOOKUP(A44,'07.kolo prezentácia'!$A$2:$G$133,3,FALSE)</f>
        <v>Melo</v>
      </c>
      <c r="F44" s="6" t="str">
        <f>CONCATENATE('07.kolo výsledky '!$D44," ",'07.kolo výsledky '!$E44)</f>
        <v>Damián Melo</v>
      </c>
      <c r="G44" s="6" t="str">
        <f>VLOOKUP(A44,'07.kolo prezentácia'!$A$2:$G$134,4,FALSE)</f>
        <v>Nová Dubnica</v>
      </c>
      <c r="H44" s="30">
        <f>VLOOKUP(A44,'07.kolo prezentácia'!$A$2:$G$134,5,FALSE)</f>
        <v>1988</v>
      </c>
      <c r="I44" s="31" t="str">
        <f>VLOOKUP(A44,'07.kolo prezentácia'!$A$2:$G$134,7,FALSE)</f>
        <v>Muži A</v>
      </c>
      <c r="J44" s="32" t="str">
        <f>VLOOKUP('07.kolo výsledky '!$A44,'07.kolo stopky'!A:C,3,FALSE)</f>
        <v>00:52:16,67</v>
      </c>
      <c r="K44" s="32">
        <f t="shared" si="3"/>
        <v>0.0038214790448343086</v>
      </c>
      <c r="L44" s="32">
        <f>J44-$Y$3</f>
        <v>0.010786921296296301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4"/>
        <v>0</v>
      </c>
      <c r="Y44"/>
    </row>
    <row r="45" spans="1:25" ht="15">
      <c r="A45" s="21">
        <v>117</v>
      </c>
      <c r="B45" s="44">
        <v>42</v>
      </c>
      <c r="C45" s="49">
        <v>17</v>
      </c>
      <c r="D45" s="5" t="str">
        <f>VLOOKUP(A45,'07.kolo prezentácia'!$A$2:$G$133,2,FALSE)</f>
        <v>Jaroslav</v>
      </c>
      <c r="E45" s="5" t="str">
        <f>VLOOKUP(A45,'07.kolo prezentácia'!$A$2:$G$133,3,FALSE)</f>
        <v>Struhár</v>
      </c>
      <c r="F45" s="6" t="str">
        <f>CONCATENATE('07.kolo výsledky '!$D45," ",'07.kolo výsledky '!$E45)</f>
        <v>Jaroslav Struhár</v>
      </c>
      <c r="G45" s="6" t="str">
        <f>VLOOKUP(A45,'07.kolo prezentácia'!$A$2:$G$134,4,FALSE)</f>
        <v>Trenčín</v>
      </c>
      <c r="H45" s="30">
        <f>VLOOKUP(A45,'07.kolo prezentácia'!$A$2:$G$134,5,FALSE)</f>
        <v>1983</v>
      </c>
      <c r="I45" s="31" t="str">
        <f>VLOOKUP(A45,'07.kolo prezentácia'!$A$2:$G$134,7,FALSE)</f>
        <v>Muži B</v>
      </c>
      <c r="J45" s="32" t="str">
        <f>VLOOKUP('07.kolo výsledky '!$A45,'07.kolo stopky'!A:C,3,FALSE)</f>
        <v>00:52:24,00</v>
      </c>
      <c r="K45" s="32">
        <f t="shared" si="3"/>
        <v>0.003830409356725146</v>
      </c>
      <c r="L45" s="32">
        <f t="shared" si="2"/>
        <v>0.010871759259259258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4"/>
        <v>0</v>
      </c>
      <c r="Y45"/>
    </row>
    <row r="46" spans="1:25" ht="15">
      <c r="A46" s="21">
        <v>144</v>
      </c>
      <c r="B46" s="44">
        <v>43</v>
      </c>
      <c r="C46" s="44">
        <v>10</v>
      </c>
      <c r="D46" s="6" t="str">
        <f>VLOOKUP(A46,'07.kolo prezentácia'!$A$2:$G$133,2,FALSE)</f>
        <v>Matúš</v>
      </c>
      <c r="E46" s="6" t="str">
        <f>VLOOKUP(A46,'07.kolo prezentácia'!$A$2:$G$133,3,FALSE)</f>
        <v>Varačka</v>
      </c>
      <c r="F46" s="6" t="str">
        <f>CONCATENATE('07.kolo výsledky '!$D46," ",'07.kolo výsledky '!$E46)</f>
        <v>Matúš Varačka</v>
      </c>
      <c r="G46" s="6" t="str">
        <f>VLOOKUP(A46,'07.kolo prezentácia'!$A$2:$G$134,4,FALSE)</f>
        <v>Beckov</v>
      </c>
      <c r="H46" s="30">
        <f>VLOOKUP(A46,'07.kolo prezentácia'!$A$2:$G$134,5,FALSE)</f>
        <v>1988</v>
      </c>
      <c r="I46" s="31" t="str">
        <f>VLOOKUP(A46,'07.kolo prezentácia'!$A$2:$G$134,7,FALSE)</f>
        <v>Muži A</v>
      </c>
      <c r="J46" s="32" t="str">
        <f>VLOOKUP('07.kolo výsledky '!$A46,'07.kolo stopky'!A:C,3,FALSE)</f>
        <v>00:53:03,41</v>
      </c>
      <c r="K46" s="32">
        <f t="shared" si="3"/>
        <v>0.003878423489278752</v>
      </c>
      <c r="L46" s="32">
        <f t="shared" si="2"/>
        <v>0.011327893518518515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4"/>
        <v>0</v>
      </c>
      <c r="Y46"/>
    </row>
    <row r="47" spans="1:25" ht="15">
      <c r="A47" s="21">
        <v>124</v>
      </c>
      <c r="B47" s="44">
        <v>44</v>
      </c>
      <c r="C47" s="44">
        <v>5</v>
      </c>
      <c r="D47" s="6" t="str">
        <f>VLOOKUP(A47,'07.kolo prezentácia'!$A$2:$G$133,2,FALSE)</f>
        <v>Pavol</v>
      </c>
      <c r="E47" s="6" t="str">
        <f>VLOOKUP(A47,'07.kolo prezentácia'!$A$2:$G$133,3,FALSE)</f>
        <v>Balaščák</v>
      </c>
      <c r="F47" s="6" t="str">
        <f>CONCATENATE('07.kolo výsledky '!$D47," ",'07.kolo výsledky '!$E47)</f>
        <v>Pavol Balaščák</v>
      </c>
      <c r="G47" s="6" t="str">
        <f>VLOOKUP(A47,'07.kolo prezentácia'!$A$2:$G$134,4,FALSE)</f>
        <v>Trenčín</v>
      </c>
      <c r="H47" s="30">
        <f>VLOOKUP(A47,'07.kolo prezentácia'!$A$2:$G$134,5,FALSE)</f>
        <v>1964</v>
      </c>
      <c r="I47" s="31" t="str">
        <f>VLOOKUP(A47,'07.kolo prezentácia'!$A$2:$G$134,7,FALSE)</f>
        <v>Muži D</v>
      </c>
      <c r="J47" s="32" t="str">
        <f>VLOOKUP('07.kolo výsledky '!$A47,'07.kolo stopky'!A:C,3,FALSE)</f>
        <v>00:53:14,59</v>
      </c>
      <c r="K47" s="32">
        <f t="shared" si="3"/>
        <v>0.0038920443469785573</v>
      </c>
      <c r="L47" s="32">
        <f t="shared" si="2"/>
        <v>0.011457291666666664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4"/>
        <v>0</v>
      </c>
      <c r="Y47"/>
    </row>
    <row r="48" spans="1:25" ht="15">
      <c r="A48" s="21">
        <v>151</v>
      </c>
      <c r="B48" s="44">
        <v>45</v>
      </c>
      <c r="C48" s="49">
        <v>18</v>
      </c>
      <c r="D48" s="5" t="str">
        <f>VLOOKUP(A48,'07.kolo prezentácia'!$A$2:$G$133,2,FALSE)</f>
        <v>Marián</v>
      </c>
      <c r="E48" s="5" t="str">
        <f>VLOOKUP(A48,'07.kolo prezentácia'!$A$2:$G$133,3,FALSE)</f>
        <v>Horník</v>
      </c>
      <c r="F48" s="6" t="str">
        <f>CONCATENATE('07.kolo výsledky '!$D48," ",'07.kolo výsledky '!$E48)</f>
        <v>Marián Horník</v>
      </c>
      <c r="G48" s="6" t="str">
        <f>VLOOKUP(A48,'07.kolo prezentácia'!$A$2:$G$134,4,FALSE)</f>
        <v>Trenčín</v>
      </c>
      <c r="H48" s="30">
        <f>VLOOKUP(A48,'07.kolo prezentácia'!$A$2:$G$134,5,FALSE)</f>
        <v>1983</v>
      </c>
      <c r="I48" s="31" t="str">
        <f>VLOOKUP(A48,'07.kolo prezentácia'!$A$2:$G$134,7,FALSE)</f>
        <v>Muži B</v>
      </c>
      <c r="J48" s="32" t="str">
        <f>VLOOKUP('07.kolo výsledky '!$A48,'07.kolo stopky'!A:C,3,FALSE)</f>
        <v>00:54:01,75</v>
      </c>
      <c r="K48" s="32">
        <f t="shared" si="3"/>
        <v>0.0039495004873294345</v>
      </c>
      <c r="L48" s="32">
        <f t="shared" si="2"/>
        <v>0.012003125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4"/>
        <v>0</v>
      </c>
      <c r="Y48"/>
    </row>
    <row r="49" spans="1:25" ht="15">
      <c r="A49" s="21">
        <v>150</v>
      </c>
      <c r="B49" s="44">
        <v>46</v>
      </c>
      <c r="C49" s="49">
        <v>19</v>
      </c>
      <c r="D49" s="6" t="str">
        <f>VLOOKUP(A49,'07.kolo prezentácia'!$A$2:$G$133,2,FALSE)</f>
        <v>Martin</v>
      </c>
      <c r="E49" s="6" t="str">
        <f>VLOOKUP(A49,'07.kolo prezentácia'!$A$2:$G$133,3,FALSE)</f>
        <v>Lohinský</v>
      </c>
      <c r="F49" s="6" t="str">
        <f>CONCATENATE('07.kolo výsledky '!$D49," ",'07.kolo výsledky '!$E49)</f>
        <v>Martin Lohinský</v>
      </c>
      <c r="G49" s="6" t="str">
        <f>VLOOKUP(A49,'07.kolo prezentácia'!$A$2:$G$134,4,FALSE)</f>
        <v>Trenčín</v>
      </c>
      <c r="H49" s="30">
        <f>VLOOKUP(A49,'07.kolo prezentácia'!$A$2:$G$134,5,FALSE)</f>
        <v>1977</v>
      </c>
      <c r="I49" s="31" t="str">
        <f>VLOOKUP(A49,'07.kolo prezentácia'!$A$2:$G$134,7,FALSE)</f>
        <v>Muži B</v>
      </c>
      <c r="J49" s="32" t="str">
        <f>VLOOKUP('07.kolo výsledky '!$A49,'07.kolo stopky'!A:C,3,FALSE)</f>
        <v>00:54:25,25</v>
      </c>
      <c r="K49" s="32">
        <f t="shared" si="3"/>
        <v>0.003978131091617934</v>
      </c>
      <c r="L49" s="32">
        <f t="shared" si="2"/>
        <v>0.01227511574074074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4"/>
        <v>0</v>
      </c>
      <c r="Y49"/>
    </row>
    <row r="50" spans="1:25" ht="15">
      <c r="A50" s="21">
        <v>104</v>
      </c>
      <c r="B50" s="44">
        <v>47</v>
      </c>
      <c r="C50" s="45">
        <v>2</v>
      </c>
      <c r="D50" s="5" t="str">
        <f>VLOOKUP(A50,'07.kolo prezentácia'!$A$2:$G$133,2,FALSE)</f>
        <v>Jozef</v>
      </c>
      <c r="E50" s="5" t="str">
        <f>VLOOKUP(A50,'07.kolo prezentácia'!$A$2:$G$133,3,FALSE)</f>
        <v>Kudla</v>
      </c>
      <c r="F50" s="6" t="str">
        <f>CONCATENATE('07.kolo výsledky '!$D50," ",'07.kolo výsledky '!$E50)</f>
        <v>Jozef Kudla</v>
      </c>
      <c r="G50" s="6" t="str">
        <f>VLOOKUP(A50,'07.kolo prezentácia'!$A$2:$G$134,4,FALSE)</f>
        <v>Sokol Trenčín</v>
      </c>
      <c r="H50" s="30">
        <f>VLOOKUP(A50,'07.kolo prezentácia'!$A$2:$G$134,5,FALSE)</f>
        <v>1947</v>
      </c>
      <c r="I50" s="31" t="str">
        <f>VLOOKUP(A50,'07.kolo prezentácia'!$A$2:$G$134,7,FALSE)</f>
        <v>Muži E</v>
      </c>
      <c r="J50" s="32" t="str">
        <f>VLOOKUP('07.kolo výsledky '!$A50,'07.kolo stopky'!A:C,3,FALSE)</f>
        <v>00:54:31,28</v>
      </c>
      <c r="K50" s="32">
        <f t="shared" si="3"/>
        <v>0.0039854775828460035</v>
      </c>
      <c r="L50" s="32">
        <f t="shared" si="2"/>
        <v>0.012344907407407405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4"/>
        <v>0</v>
      </c>
      <c r="Y50"/>
    </row>
    <row r="51" spans="1:25" ht="15">
      <c r="A51" s="21">
        <v>106</v>
      </c>
      <c r="B51" s="44">
        <v>48</v>
      </c>
      <c r="C51" s="45">
        <v>3</v>
      </c>
      <c r="D51" s="6" t="str">
        <f>VLOOKUP(A51,'07.kolo prezentácia'!$A$2:$G$133,2,FALSE)</f>
        <v>Sylvia</v>
      </c>
      <c r="E51" s="6" t="str">
        <f>VLOOKUP(A51,'07.kolo prezentácia'!$A$2:$G$133,3,FALSE)</f>
        <v>Kňažková</v>
      </c>
      <c r="F51" s="6" t="str">
        <f>CONCATENATE('07.kolo výsledky '!$D51," ",'07.kolo výsledky '!$E51)</f>
        <v>Sylvia Kňažková</v>
      </c>
      <c r="G51" s="6" t="str">
        <f>VLOOKUP(A51,'07.kolo prezentácia'!$A$2:$G$134,4,FALSE)</f>
        <v>KPB</v>
      </c>
      <c r="H51" s="30">
        <f>VLOOKUP(A51,'07.kolo prezentácia'!$A$2:$G$134,5,FALSE)</f>
        <v>1976</v>
      </c>
      <c r="I51" s="31" t="str">
        <f>VLOOKUP(A51,'07.kolo prezentácia'!$A$2:$G$134,7,FALSE)</f>
        <v>Ženy B</v>
      </c>
      <c r="J51" s="32" t="str">
        <f>VLOOKUP('07.kolo výsledky '!$A51,'07.kolo stopky'!A:C,3,FALSE)</f>
        <v>00:54:39,39</v>
      </c>
      <c r="K51" s="32">
        <f t="shared" si="3"/>
        <v>0.003995358187134503</v>
      </c>
      <c r="L51" s="32">
        <f t="shared" si="2"/>
        <v>0.01243877314814815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4"/>
        <v>0</v>
      </c>
      <c r="Y51"/>
    </row>
    <row r="52" spans="1:25" ht="15">
      <c r="A52" s="21">
        <v>92</v>
      </c>
      <c r="B52" s="44">
        <v>49</v>
      </c>
      <c r="C52" s="45">
        <v>3</v>
      </c>
      <c r="D52" s="5" t="str">
        <f>VLOOKUP(A52,'07.kolo prezentácia'!$A$2:$G$133,2,FALSE)</f>
        <v>Vladimír</v>
      </c>
      <c r="E52" s="5" t="str">
        <f>VLOOKUP(A52,'07.kolo prezentácia'!$A$2:$G$133,3,FALSE)</f>
        <v>Kovalčík</v>
      </c>
      <c r="F52" s="6" t="str">
        <f>CONCATENATE('07.kolo výsledky '!$D52," ",'07.kolo výsledky '!$E52)</f>
        <v>Vladimír Kovalčík</v>
      </c>
      <c r="G52" s="6" t="str">
        <f>VLOOKUP(A52,'07.kolo prezentácia'!$A$2:$G$134,4,FALSE)</f>
        <v>Trenčín</v>
      </c>
      <c r="H52" s="30">
        <f>VLOOKUP(A52,'07.kolo prezentácia'!$A$2:$G$134,5,FALSE)</f>
        <v>1951</v>
      </c>
      <c r="I52" s="31" t="str">
        <f>VLOOKUP(A52,'07.kolo prezentácia'!$A$2:$G$134,7,FALSE)</f>
        <v>Muži E</v>
      </c>
      <c r="J52" s="32" t="str">
        <f>VLOOKUP('07.kolo výsledky '!$A52,'07.kolo stopky'!A:C,3,FALSE)</f>
        <v>00:54:58,48</v>
      </c>
      <c r="K52" s="32">
        <f t="shared" si="3"/>
        <v>0.004018615984405458</v>
      </c>
      <c r="L52" s="32">
        <f t="shared" si="2"/>
        <v>0.012659722222222222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4"/>
        <v>0</v>
      </c>
      <c r="Y52"/>
    </row>
    <row r="53" spans="1:25" ht="15">
      <c r="A53" s="21">
        <v>105</v>
      </c>
      <c r="B53" s="44">
        <v>50</v>
      </c>
      <c r="C53" s="49">
        <v>4</v>
      </c>
      <c r="D53" s="6" t="str">
        <f>VLOOKUP(A53,'07.kolo prezentácia'!$A$2:$G$133,2,FALSE)</f>
        <v>Miriam</v>
      </c>
      <c r="E53" s="6" t="str">
        <f>VLOOKUP(A53,'07.kolo prezentácia'!$A$2:$G$133,3,FALSE)</f>
        <v>Marušincová</v>
      </c>
      <c r="F53" s="6" t="str">
        <f>CONCATENATE('07.kolo výsledky '!$D53," ",'07.kolo výsledky '!$E53)</f>
        <v>Miriam Marušincová</v>
      </c>
      <c r="G53" s="6" t="str">
        <f>VLOOKUP(A53,'07.kolo prezentácia'!$A$2:$G$134,4,FALSE)</f>
        <v>KPB</v>
      </c>
      <c r="H53" s="30">
        <f>VLOOKUP(A53,'07.kolo prezentácia'!$A$2:$G$134,5,FALSE)</f>
        <v>1973</v>
      </c>
      <c r="I53" s="31" t="str">
        <f>VLOOKUP(A53,'07.kolo prezentácia'!$A$2:$G$134,7,FALSE)</f>
        <v>Ženy B</v>
      </c>
      <c r="J53" s="32" t="str">
        <f>VLOOKUP('07.kolo výsledky '!$A53,'07.kolo stopky'!A:C,3,FALSE)</f>
        <v>00:56:07,81</v>
      </c>
      <c r="K53" s="32">
        <f t="shared" si="3"/>
        <v>0.004103082358674464</v>
      </c>
      <c r="L53" s="32">
        <f t="shared" si="2"/>
        <v>0.013462152777777781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4"/>
        <v>0</v>
      </c>
      <c r="Y53"/>
    </row>
    <row r="54" spans="1:25" ht="15">
      <c r="A54" s="21">
        <v>123</v>
      </c>
      <c r="B54" s="44">
        <v>51</v>
      </c>
      <c r="C54" s="44">
        <v>5</v>
      </c>
      <c r="D54" s="6" t="str">
        <f>VLOOKUP(A54,'07.kolo prezentácia'!$A$2:$G$133,2,FALSE)</f>
        <v>Blanka</v>
      </c>
      <c r="E54" s="6" t="str">
        <f>VLOOKUP(A54,'07.kolo prezentácia'!$A$2:$G$133,3,FALSE)</f>
        <v>Balaščáková</v>
      </c>
      <c r="F54" s="6" t="str">
        <f>CONCATENATE('07.kolo výsledky '!$D54," ",'07.kolo výsledky '!$E54)</f>
        <v>Blanka Balaščáková</v>
      </c>
      <c r="G54" s="6" t="str">
        <f>VLOOKUP(A54,'07.kolo prezentácia'!$A$2:$G$134,4,FALSE)</f>
        <v>Behám s láskou</v>
      </c>
      <c r="H54" s="30">
        <f>VLOOKUP(A54,'07.kolo prezentácia'!$A$2:$G$134,5,FALSE)</f>
        <v>1966</v>
      </c>
      <c r="I54" s="31" t="str">
        <f>VLOOKUP(A54,'07.kolo prezentácia'!$A$2:$G$134,7,FALSE)</f>
        <v>Ženy B</v>
      </c>
      <c r="J54" s="32" t="str">
        <f>VLOOKUP('07.kolo výsledky '!$A54,'07.kolo stopky'!A:C,3,FALSE)</f>
        <v>00:56:11,68</v>
      </c>
      <c r="K54" s="32">
        <f t="shared" si="3"/>
        <v>0.004107797270955166</v>
      </c>
      <c r="L54" s="32">
        <f t="shared" si="2"/>
        <v>0.01350694444444445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t="15">
      <c r="A55" s="21">
        <v>141</v>
      </c>
      <c r="B55" s="44">
        <v>52</v>
      </c>
      <c r="C55" s="44">
        <v>11</v>
      </c>
      <c r="D55" s="6" t="str">
        <f>VLOOKUP(A55,'07.kolo prezentácia'!$A$2:$G$133,2,FALSE)</f>
        <v>Michal</v>
      </c>
      <c r="E55" s="6" t="str">
        <f>VLOOKUP(A55,'07.kolo prezentácia'!$A$2:$G$133,3,FALSE)</f>
        <v>Talaba</v>
      </c>
      <c r="F55" s="6" t="str">
        <f>CONCATENATE('07.kolo výsledky '!$D55," ",'07.kolo výsledky '!$E55)</f>
        <v>Michal Talaba</v>
      </c>
      <c r="G55" s="6" t="str">
        <f>VLOOKUP(A55,'07.kolo prezentácia'!$A$2:$G$134,4,FALSE)</f>
        <v>NUTRILITE team</v>
      </c>
      <c r="H55" s="30">
        <f>VLOOKUP(A55,'07.kolo prezentácia'!$A$2:$G$134,5,FALSE)</f>
        <v>1988</v>
      </c>
      <c r="I55" s="31" t="str">
        <f>VLOOKUP(A55,'07.kolo prezentácia'!$A$2:$G$134,7,FALSE)</f>
        <v>Muži A</v>
      </c>
      <c r="J55" s="32" t="str">
        <f>VLOOKUP('07.kolo výsledky '!$A55,'07.kolo stopky'!A:C,3,FALSE)</f>
        <v>00:56:14,75</v>
      </c>
      <c r="K55" s="32">
        <f t="shared" si="3"/>
        <v>0.004111537524366472</v>
      </c>
      <c r="L55" s="32">
        <f t="shared" si="2"/>
        <v>0.013542476851851854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aca="true" t="shared" si="5" ref="W55:W76">SUM(M55:V55)</f>
        <v>0</v>
      </c>
      <c r="Y55"/>
    </row>
    <row r="56" spans="1:25" ht="15">
      <c r="A56" s="21">
        <v>114</v>
      </c>
      <c r="B56" s="44">
        <v>53</v>
      </c>
      <c r="C56" s="49">
        <v>20</v>
      </c>
      <c r="D56" s="6" t="str">
        <f>VLOOKUP(A56,'07.kolo prezentácia'!$A$2:$G$133,2,FALSE)</f>
        <v>Pavel</v>
      </c>
      <c r="E56" s="6" t="str">
        <f>VLOOKUP(A56,'07.kolo prezentácia'!$A$2:$G$133,3,FALSE)</f>
        <v>Trúchly</v>
      </c>
      <c r="F56" s="6" t="str">
        <f>CONCATENATE('07.kolo výsledky '!$D56," ",'07.kolo výsledky '!$E56)</f>
        <v>Pavel Trúchly</v>
      </c>
      <c r="G56" s="6" t="str">
        <f>VLOOKUP(A56,'07.kolo prezentácia'!$A$2:$G$134,4,FALSE)</f>
        <v>EOD COE</v>
      </c>
      <c r="H56" s="30">
        <f>VLOOKUP(A56,'07.kolo prezentácia'!$A$2:$G$134,5,FALSE)</f>
        <v>1977</v>
      </c>
      <c r="I56" s="31" t="str">
        <f>VLOOKUP(A56,'07.kolo prezentácia'!$A$2:$G$134,7,FALSE)</f>
        <v>Muži B</v>
      </c>
      <c r="J56" s="32" t="str">
        <f>VLOOKUP('07.kolo výsledky '!$A56,'07.kolo stopky'!A:C,3,FALSE)</f>
        <v>00:56:16,87</v>
      </c>
      <c r="K56" s="32">
        <f aca="true" t="shared" si="6" ref="K56:K72">J56/$X$3</f>
        <v>0.0041141203703703695</v>
      </c>
      <c r="L56" s="32">
        <f t="shared" si="2"/>
        <v>0.013567013888888885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5"/>
        <v>0</v>
      </c>
      <c r="Y56"/>
    </row>
    <row r="57" spans="1:25" ht="15">
      <c r="A57" s="21">
        <v>103</v>
      </c>
      <c r="B57" s="44">
        <v>54</v>
      </c>
      <c r="C57" s="44">
        <v>4</v>
      </c>
      <c r="D57" s="6" t="str">
        <f>VLOOKUP(A57,'07.kolo prezentácia'!$A$2:$G$133,2,FALSE)</f>
        <v>Dušan</v>
      </c>
      <c r="E57" s="6" t="str">
        <f>VLOOKUP(A57,'07.kolo prezentácia'!$A$2:$G$133,3,FALSE)</f>
        <v>Kašička</v>
      </c>
      <c r="F57" s="6" t="str">
        <f>CONCATENATE('07.kolo výsledky '!$D57," ",'07.kolo výsledky '!$E57)</f>
        <v>Dušan Kašička</v>
      </c>
      <c r="G57" s="6" t="str">
        <f>VLOOKUP(A57,'07.kolo prezentácia'!$A$2:$G$134,4,FALSE)</f>
        <v>Letisko Trenčín</v>
      </c>
      <c r="H57" s="30">
        <f>VLOOKUP(A57,'07.kolo prezentácia'!$A$2:$G$134,5,FALSE)</f>
        <v>1942</v>
      </c>
      <c r="I57" s="31" t="str">
        <f>VLOOKUP(A57,'07.kolo prezentácia'!$A$2:$G$134,7,FALSE)</f>
        <v>Muži E</v>
      </c>
      <c r="J57" s="32" t="str">
        <f>VLOOKUP('07.kolo výsledky '!$A57,'07.kolo stopky'!A:C,3,FALSE)</f>
        <v>00:56:41,50</v>
      </c>
      <c r="K57" s="32">
        <f t="shared" si="6"/>
        <v>0.004144127680311891</v>
      </c>
      <c r="L57" s="32">
        <f t="shared" si="2"/>
        <v>0.013852083333333338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5"/>
        <v>0</v>
      </c>
      <c r="Y57"/>
    </row>
    <row r="58" spans="1:25" ht="15">
      <c r="A58" s="21">
        <v>134</v>
      </c>
      <c r="B58" s="44">
        <v>55</v>
      </c>
      <c r="C58" s="44">
        <v>12</v>
      </c>
      <c r="D58" s="6" t="str">
        <f>VLOOKUP(A58,'07.kolo prezentácia'!$A$2:$G$133,2,FALSE)</f>
        <v>Peter</v>
      </c>
      <c r="E58" s="6" t="str">
        <f>VLOOKUP(A58,'07.kolo prezentácia'!$A$2:$G$133,3,FALSE)</f>
        <v>Jando</v>
      </c>
      <c r="F58" s="6" t="str">
        <f>CONCATENATE('07.kolo výsledky '!$D58," ",'07.kolo výsledky '!$E58)</f>
        <v>Peter Jando</v>
      </c>
      <c r="G58" s="6" t="str">
        <f>VLOOKUP(A58,'07.kolo prezentácia'!$A$2:$G$134,4,FALSE)</f>
        <v>Soblahov</v>
      </c>
      <c r="H58" s="30">
        <f>VLOOKUP(A58,'07.kolo prezentácia'!$A$2:$G$134,5,FALSE)</f>
        <v>1991</v>
      </c>
      <c r="I58" s="31" t="str">
        <f>VLOOKUP(A58,'07.kolo prezentácia'!$A$2:$G$134,7,FALSE)</f>
        <v>Muži A</v>
      </c>
      <c r="J58" s="32" t="str">
        <f>VLOOKUP('07.kolo výsledky '!$A58,'07.kolo stopky'!A:C,3,FALSE)</f>
        <v>00:56:59,20</v>
      </c>
      <c r="K58" s="32">
        <f t="shared" si="6"/>
        <v>0.004165692007797271</v>
      </c>
      <c r="L58" s="32">
        <f t="shared" si="2"/>
        <v>0.014056944444444445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5"/>
        <v>0</v>
      </c>
      <c r="Y58"/>
    </row>
    <row r="59" spans="1:25" ht="15">
      <c r="A59" s="21">
        <v>118</v>
      </c>
      <c r="B59" s="44">
        <v>56</v>
      </c>
      <c r="C59" s="44">
        <v>6</v>
      </c>
      <c r="D59" s="6" t="str">
        <f>VLOOKUP(A59,'07.kolo prezentácia'!$A$2:$G$133,2,FALSE)</f>
        <v>Martina</v>
      </c>
      <c r="E59" s="6" t="str">
        <f>VLOOKUP(A59,'07.kolo prezentácia'!$A$2:$G$133,3,FALSE)</f>
        <v>Holúbková</v>
      </c>
      <c r="F59" s="6" t="str">
        <f>CONCATENATE('07.kolo výsledky '!$D59," ",'07.kolo výsledky '!$E59)</f>
        <v>Martina Holúbková</v>
      </c>
      <c r="G59" s="6" t="str">
        <f>VLOOKUP(A59,'07.kolo prezentácia'!$A$2:$G$134,4,FALSE)</f>
        <v>Trenčín</v>
      </c>
      <c r="H59" s="30">
        <f>VLOOKUP(A59,'07.kolo prezentácia'!$A$2:$G$134,5,FALSE)</f>
        <v>1977</v>
      </c>
      <c r="I59" s="31" t="str">
        <f>VLOOKUP(A59,'07.kolo prezentácia'!$A$2:$G$134,7,FALSE)</f>
        <v>Ženy B</v>
      </c>
      <c r="J59" s="32" t="str">
        <f>VLOOKUP('07.kolo výsledky '!$A59,'07.kolo stopky'!A:C,3,FALSE)</f>
        <v>00:56:59,95</v>
      </c>
      <c r="K59" s="32">
        <f t="shared" si="6"/>
        <v>0.00416660575048733</v>
      </c>
      <c r="L59" s="32">
        <f t="shared" si="2"/>
        <v>0.014065625000000002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5"/>
        <v>0</v>
      </c>
      <c r="Y59"/>
    </row>
    <row r="60" spans="1:25" ht="15">
      <c r="A60" s="21">
        <v>116</v>
      </c>
      <c r="B60" s="44">
        <v>57</v>
      </c>
      <c r="C60" s="45">
        <v>2</v>
      </c>
      <c r="D60" s="6" t="str">
        <f>VLOOKUP(A60,'07.kolo prezentácia'!$A$2:$G$133,2,FALSE)</f>
        <v>Patrícia</v>
      </c>
      <c r="E60" s="6" t="str">
        <f>VLOOKUP(A60,'07.kolo prezentácia'!$A$2:$G$133,3,FALSE)</f>
        <v>Pavlíková</v>
      </c>
      <c r="F60" s="6" t="str">
        <f>CONCATENATE('07.kolo výsledky '!$D60," ",'07.kolo výsledky '!$E60)</f>
        <v>Patrícia Pavlíková</v>
      </c>
      <c r="G60" s="6" t="str">
        <f>VLOOKUP(A60,'07.kolo prezentácia'!$A$2:$G$134,4,FALSE)</f>
        <v>Trenčín</v>
      </c>
      <c r="H60" s="30">
        <f>VLOOKUP(A60,'07.kolo prezentácia'!$A$2:$G$134,5,FALSE)</f>
        <v>1987</v>
      </c>
      <c r="I60" s="31" t="str">
        <f>VLOOKUP(A60,'07.kolo prezentácia'!$A$2:$G$134,7,FALSE)</f>
        <v>Ženy A</v>
      </c>
      <c r="J60" s="32" t="str">
        <f>VLOOKUP('07.kolo výsledky '!$A60,'07.kolo stopky'!A:C,3,FALSE)</f>
        <v>00:57:05,83</v>
      </c>
      <c r="K60" s="32">
        <f t="shared" si="6"/>
        <v>0.004173769493177389</v>
      </c>
      <c r="L60" s="32">
        <f t="shared" si="2"/>
        <v>0.014133680555555559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5"/>
        <v>0</v>
      </c>
      <c r="Y60"/>
    </row>
    <row r="61" spans="1:25" ht="15">
      <c r="A61" s="21">
        <v>112</v>
      </c>
      <c r="B61" s="44">
        <v>58</v>
      </c>
      <c r="C61" s="44">
        <v>9</v>
      </c>
      <c r="D61" s="6" t="str">
        <f>VLOOKUP(A61,'07.kolo prezentácia'!$A$2:$G$133,2,FALSE)</f>
        <v>Dušan</v>
      </c>
      <c r="E61" s="6" t="str">
        <f>VLOOKUP(A61,'07.kolo prezentácia'!$A$2:$G$133,3,FALSE)</f>
        <v>Daniš</v>
      </c>
      <c r="F61" s="6" t="str">
        <f>CONCATENATE('07.kolo výsledky '!$D61," ",'07.kolo výsledky '!$E61)</f>
        <v>Dušan Daniš</v>
      </c>
      <c r="G61" s="6" t="str">
        <f>VLOOKUP(A61,'07.kolo prezentácia'!$A$2:$G$134,4,FALSE)</f>
        <v>Nová Dubnica</v>
      </c>
      <c r="H61" s="30">
        <f>VLOOKUP(A61,'07.kolo prezentácia'!$A$2:$G$134,5,FALSE)</f>
        <v>1968</v>
      </c>
      <c r="I61" s="31" t="str">
        <f>VLOOKUP(A61,'07.kolo prezentácia'!$A$2:$G$134,7,FALSE)</f>
        <v>Muži C</v>
      </c>
      <c r="J61" s="32" t="str">
        <f>VLOOKUP('07.kolo výsledky '!$A61,'07.kolo stopky'!A:C,3,FALSE)</f>
        <v>00:57:24,51</v>
      </c>
      <c r="K61" s="32">
        <f t="shared" si="6"/>
        <v>0.004196527777777777</v>
      </c>
      <c r="L61" s="32">
        <f t="shared" si="2"/>
        <v>0.014349884259259257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5"/>
        <v>0</v>
      </c>
      <c r="Y61"/>
    </row>
    <row r="62" spans="1:25" ht="15">
      <c r="A62" s="21">
        <v>156</v>
      </c>
      <c r="B62" s="44">
        <v>59</v>
      </c>
      <c r="C62" s="45">
        <v>3</v>
      </c>
      <c r="D62" s="6" t="str">
        <f>VLOOKUP(A62,'07.kolo prezentácia'!$A$2:$G$133,2,FALSE)</f>
        <v>Simona</v>
      </c>
      <c r="E62" s="6" t="str">
        <f>VLOOKUP(A62,'07.kolo prezentácia'!$A$2:$G$133,3,FALSE)</f>
        <v>Jánošová</v>
      </c>
      <c r="F62" s="6" t="str">
        <f>CONCATENATE('07.kolo výsledky '!$D62," ",'07.kolo výsledky '!$E62)</f>
        <v>Simona Jánošová</v>
      </c>
      <c r="G62" s="6" t="str">
        <f>VLOOKUP(A62,'07.kolo prezentácia'!$A$2:$G$134,4,FALSE)</f>
        <v>Trenčín</v>
      </c>
      <c r="H62" s="30">
        <f>VLOOKUP(A62,'07.kolo prezentácia'!$A$2:$G$134,5,FALSE)</f>
        <v>1991</v>
      </c>
      <c r="I62" s="31" t="str">
        <f>VLOOKUP(A62,'07.kolo prezentácia'!$A$2:$G$134,7,FALSE)</f>
        <v>Ženy A</v>
      </c>
      <c r="J62" s="32" t="str">
        <f>VLOOKUP('07.kolo výsledky '!$A62,'07.kolo stopky'!A:C,3,FALSE)</f>
        <v>00:57:36,45</v>
      </c>
      <c r="K62" s="32">
        <f t="shared" si="6"/>
        <v>0.004211074561403509</v>
      </c>
      <c r="L62" s="32">
        <f t="shared" si="2"/>
        <v>0.014488078703703704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5"/>
        <v>0</v>
      </c>
      <c r="Y62"/>
    </row>
    <row r="63" spans="1:25" ht="15">
      <c r="A63" s="21">
        <v>109</v>
      </c>
      <c r="B63" s="44">
        <v>60</v>
      </c>
      <c r="C63" s="44">
        <v>7</v>
      </c>
      <c r="D63" s="6" t="str">
        <f>VLOOKUP(A63,'07.kolo prezentácia'!$A$2:$G$133,2,FALSE)</f>
        <v>Miroslava</v>
      </c>
      <c r="E63" s="6" t="str">
        <f>VLOOKUP(A63,'07.kolo prezentácia'!$A$2:$G$133,3,FALSE)</f>
        <v>VERTIGAČ</v>
      </c>
      <c r="F63" s="6" t="str">
        <f>CONCATENATE('07.kolo výsledky '!$D63," ",'07.kolo výsledky '!$E63)</f>
        <v>Miroslava VERTIGAČ</v>
      </c>
      <c r="G63" s="6" t="str">
        <f>VLOOKUP(A63,'07.kolo prezentácia'!$A$2:$G$134,4,FALSE)</f>
        <v>"PS"</v>
      </c>
      <c r="H63" s="30">
        <f>VLOOKUP(A63,'07.kolo prezentácia'!$A$2:$G$134,5,FALSE)</f>
        <v>1978</v>
      </c>
      <c r="I63" s="31" t="str">
        <f>VLOOKUP(A63,'07.kolo prezentácia'!$A$2:$G$134,7,FALSE)</f>
        <v>Ženy B</v>
      </c>
      <c r="J63" s="32" t="str">
        <f>VLOOKUP('07.kolo výsledky '!$A63,'07.kolo stopky'!A:C,3,FALSE)</f>
        <v>00:57:45,53</v>
      </c>
      <c r="K63" s="32">
        <f t="shared" si="6"/>
        <v>0.0042221369395711505</v>
      </c>
      <c r="L63" s="32">
        <f t="shared" si="2"/>
        <v>0.014593171296296299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5"/>
        <v>0</v>
      </c>
      <c r="Y63"/>
    </row>
    <row r="64" spans="1:25" ht="15">
      <c r="A64" s="21">
        <v>159</v>
      </c>
      <c r="B64" s="44">
        <v>61</v>
      </c>
      <c r="C64" s="44">
        <v>8</v>
      </c>
      <c r="D64" s="6" t="str">
        <f>VLOOKUP(A64,'07.kolo prezentácia'!$A$2:$G$133,2,FALSE)</f>
        <v>Katarína</v>
      </c>
      <c r="E64" s="6" t="str">
        <f>VLOOKUP(A64,'07.kolo prezentácia'!$A$2:$G$133,3,FALSE)</f>
        <v>Hrabovská</v>
      </c>
      <c r="F64" s="6" t="str">
        <f>CONCATENATE('07.kolo výsledky '!$D64," ",'07.kolo výsledky '!$E64)</f>
        <v>Katarína Hrabovská</v>
      </c>
      <c r="G64" s="6" t="str">
        <f>VLOOKUP(A64,'07.kolo prezentácia'!$A$2:$G$134,4,FALSE)</f>
        <v>Opatová</v>
      </c>
      <c r="H64" s="30">
        <f>VLOOKUP(A64,'07.kolo prezentácia'!$A$2:$G$134,5,FALSE)</f>
        <v>1979</v>
      </c>
      <c r="I64" s="31" t="str">
        <f>VLOOKUP(A64,'07.kolo prezentácia'!$A$2:$G$134,7,FALSE)</f>
        <v>Ženy B</v>
      </c>
      <c r="J64" s="32" t="str">
        <f>VLOOKUP('07.kolo výsledky '!$A64,'07.kolo stopky'!A:C,3,FALSE)</f>
        <v>01:00:27,28</v>
      </c>
      <c r="K64" s="32">
        <f t="shared" si="6"/>
        <v>0.004419200779727095</v>
      </c>
      <c r="L64" s="32">
        <f t="shared" si="2"/>
        <v>0.016465277777777777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5"/>
        <v>0</v>
      </c>
      <c r="Y64"/>
    </row>
    <row r="65" spans="1:25" ht="15">
      <c r="A65" s="21">
        <v>135</v>
      </c>
      <c r="B65" s="44">
        <v>62</v>
      </c>
      <c r="C65" s="44">
        <v>10</v>
      </c>
      <c r="D65" s="6" t="str">
        <f>VLOOKUP(A65,'07.kolo prezentácia'!$A$2:$G$133,2,FALSE)</f>
        <v>Drahoslav</v>
      </c>
      <c r="E65" s="6" t="str">
        <f>VLOOKUP(A65,'07.kolo prezentácia'!$A$2:$G$133,3,FALSE)</f>
        <v>Masarik</v>
      </c>
      <c r="F65" s="6" t="str">
        <f>CONCATENATE('07.kolo výsledky '!$D65," ",'07.kolo výsledky '!$E65)</f>
        <v>Drahoslav Masarik</v>
      </c>
      <c r="G65" s="6" t="str">
        <f>VLOOKUP(A65,'07.kolo prezentácia'!$A$2:$G$134,4,FALSE)</f>
        <v>Štvorlístok Trenčín</v>
      </c>
      <c r="H65" s="30">
        <f>VLOOKUP(A65,'07.kolo prezentácia'!$A$2:$G$134,5,FALSE)</f>
        <v>1967</v>
      </c>
      <c r="I65" s="31" t="str">
        <f>VLOOKUP(A65,'07.kolo prezentácia'!$A$2:$G$134,7,FALSE)</f>
        <v>Muži C</v>
      </c>
      <c r="J65" s="32" t="str">
        <f>VLOOKUP('07.kolo výsledky '!$A65,'07.kolo stopky'!A:C,3,FALSE)</f>
        <v>01:01:05,93</v>
      </c>
      <c r="K65" s="32">
        <f t="shared" si="6"/>
        <v>0.004466288986354776</v>
      </c>
      <c r="L65" s="32">
        <f t="shared" si="2"/>
        <v>0.016912615740740742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5"/>
        <v>0</v>
      </c>
      <c r="Y65"/>
    </row>
    <row r="66" spans="1:25" ht="15">
      <c r="A66" s="21">
        <v>145</v>
      </c>
      <c r="B66" s="44">
        <v>63</v>
      </c>
      <c r="C66" s="44">
        <v>4</v>
      </c>
      <c r="D66" s="6" t="str">
        <f>VLOOKUP(A66,'07.kolo prezentácia'!$A$2:$G$133,2,FALSE)</f>
        <v>Petra</v>
      </c>
      <c r="E66" s="6" t="str">
        <f>VLOOKUP(A66,'07.kolo prezentácia'!$A$2:$G$133,3,FALSE)</f>
        <v>Ludková</v>
      </c>
      <c r="F66" s="6" t="str">
        <f>CONCATENATE('07.kolo výsledky '!$D66," ",'07.kolo výsledky '!$E66)</f>
        <v>Petra Ludková</v>
      </c>
      <c r="G66" s="6" t="str">
        <f>VLOOKUP(A66,'07.kolo prezentácia'!$A$2:$G$134,4,FALSE)</f>
        <v>Trenčianske Teplice</v>
      </c>
      <c r="H66" s="30">
        <f>VLOOKUP(A66,'07.kolo prezentácia'!$A$2:$G$134,5,FALSE)</f>
        <v>1982</v>
      </c>
      <c r="I66" s="31" t="str">
        <f>VLOOKUP(A66,'07.kolo prezentácia'!$A$2:$G$134,7,FALSE)</f>
        <v>Ženy A</v>
      </c>
      <c r="J66" s="32" t="str">
        <f>VLOOKUP('07.kolo výsledky '!$A66,'07.kolo stopky'!A:C,3,FALSE)</f>
        <v>01:02:22,29</v>
      </c>
      <c r="K66" s="32">
        <f t="shared" si="6"/>
        <v>0.004559320175438597</v>
      </c>
      <c r="L66" s="32">
        <f t="shared" si="2"/>
        <v>0.01779641203703704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5"/>
        <v>0</v>
      </c>
      <c r="Y66"/>
    </row>
    <row r="67" spans="1:25" ht="15">
      <c r="A67" s="21">
        <v>115</v>
      </c>
      <c r="B67" s="44">
        <v>64</v>
      </c>
      <c r="C67" s="44">
        <v>21</v>
      </c>
      <c r="D67" s="6" t="str">
        <f>VLOOKUP(A67,'07.kolo prezentácia'!$A$2:$G$133,2,FALSE)</f>
        <v>Peter</v>
      </c>
      <c r="E67" s="6" t="str">
        <f>VLOOKUP(A67,'07.kolo prezentácia'!$A$2:$G$133,3,FALSE)</f>
        <v>Marcinát</v>
      </c>
      <c r="F67" s="6" t="str">
        <f>CONCATENATE('07.kolo výsledky '!$D67," ",'07.kolo výsledky '!$E67)</f>
        <v>Peter Marcinát</v>
      </c>
      <c r="G67" s="6" t="str">
        <f>VLOOKUP(A67,'07.kolo prezentácia'!$A$2:$G$134,4,FALSE)</f>
        <v>Trenčín</v>
      </c>
      <c r="H67" s="30">
        <f>VLOOKUP(A67,'07.kolo prezentácia'!$A$2:$G$134,5,FALSE)</f>
        <v>1986</v>
      </c>
      <c r="I67" s="31" t="str">
        <f>VLOOKUP(A67,'07.kolo prezentácia'!$A$2:$G$134,7,FALSE)</f>
        <v>Muži B</v>
      </c>
      <c r="J67" s="32" t="str">
        <f>VLOOKUP('07.kolo výsledky '!$A67,'07.kolo stopky'!A:C,3,FALSE)</f>
        <v>01:02:22,69</v>
      </c>
      <c r="K67" s="32">
        <f t="shared" si="6"/>
        <v>0.004559807504873295</v>
      </c>
      <c r="L67" s="32">
        <f t="shared" si="2"/>
        <v>0.017801041666666673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5"/>
        <v>0</v>
      </c>
      <c r="Y67"/>
    </row>
    <row r="68" spans="1:25" ht="15">
      <c r="A68" s="21">
        <v>147</v>
      </c>
      <c r="B68" s="44">
        <v>65</v>
      </c>
      <c r="C68" s="44">
        <v>5</v>
      </c>
      <c r="D68" s="6" t="str">
        <f>VLOOKUP(A68,'07.kolo prezentácia'!$A$2:$G$133,2,FALSE)</f>
        <v>Dana</v>
      </c>
      <c r="E68" s="6" t="str">
        <f>VLOOKUP(A68,'07.kolo prezentácia'!$A$2:$G$133,3,FALSE)</f>
        <v>Kubranova</v>
      </c>
      <c r="F68" s="6" t="str">
        <f>CONCATENATE('07.kolo výsledky '!$D68," ",'07.kolo výsledky '!$E68)</f>
        <v>Dana Kubranova</v>
      </c>
      <c r="G68" s="6" t="str">
        <f>VLOOKUP(A68,'07.kolo prezentácia'!$A$2:$G$134,4,FALSE)</f>
        <v>champion club trenč.teplice</v>
      </c>
      <c r="H68" s="30">
        <f>VLOOKUP(A68,'07.kolo prezentácia'!$A$2:$G$134,5,FALSE)</f>
        <v>1981</v>
      </c>
      <c r="I68" s="31" t="str">
        <f>VLOOKUP(A68,'07.kolo prezentácia'!$A$2:$G$134,7,FALSE)</f>
        <v>Ženy A</v>
      </c>
      <c r="J68" s="32" t="str">
        <f>VLOOKUP('07.kolo výsledky '!$A68,'07.kolo stopky'!A:C,3,FALSE)</f>
        <v>01:03:22,14</v>
      </c>
      <c r="K68" s="32">
        <f t="shared" si="6"/>
        <v>0.004632236842105263</v>
      </c>
      <c r="L68" s="32">
        <f t="shared" si="2"/>
        <v>0.018489120370370368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5"/>
        <v>0</v>
      </c>
      <c r="Y68"/>
    </row>
    <row r="69" spans="1:25" ht="15">
      <c r="A69" s="21">
        <v>157</v>
      </c>
      <c r="B69" s="44">
        <v>66</v>
      </c>
      <c r="C69" s="44">
        <v>13</v>
      </c>
      <c r="D69" s="6" t="str">
        <f>VLOOKUP(A69,'07.kolo prezentácia'!$A$2:$G$133,2,FALSE)</f>
        <v>Roman</v>
      </c>
      <c r="E69" s="6" t="str">
        <f>VLOOKUP(A69,'07.kolo prezentácia'!$A$2:$G$133,3,FALSE)</f>
        <v>Pahola</v>
      </c>
      <c r="F69" s="6" t="str">
        <f>CONCATENATE('07.kolo výsledky '!$D69," ",'07.kolo výsledky '!$E69)</f>
        <v>Roman Pahola</v>
      </c>
      <c r="G69" s="6" t="str">
        <f>VLOOKUP(A69,'07.kolo prezentácia'!$A$2:$G$134,4,FALSE)</f>
        <v>Trenčín</v>
      </c>
      <c r="H69" s="30">
        <f>VLOOKUP(A69,'07.kolo prezentácia'!$A$2:$G$134,5,FALSE)</f>
        <v>1987</v>
      </c>
      <c r="I69" s="31" t="str">
        <f>VLOOKUP(A69,'07.kolo prezentácia'!$A$2:$G$134,7,FALSE)</f>
        <v>Muži A</v>
      </c>
      <c r="J69" s="32" t="str">
        <f>VLOOKUP('07.kolo výsledky '!$A69,'07.kolo stopky'!A:C,3,FALSE)</f>
        <v>01:04:59,89</v>
      </c>
      <c r="K69" s="32">
        <f t="shared" si="6"/>
        <v>0.004751327972709551</v>
      </c>
      <c r="L69" s="32">
        <f>J69-$Y$3</f>
        <v>0.01962048611111111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5"/>
        <v>0</v>
      </c>
      <c r="Y69"/>
    </row>
    <row r="70" spans="1:25" ht="15">
      <c r="A70" s="21">
        <v>97</v>
      </c>
      <c r="B70" s="44">
        <v>67</v>
      </c>
      <c r="C70" s="44">
        <v>9</v>
      </c>
      <c r="D70" s="6" t="str">
        <f>VLOOKUP(A70,'07.kolo prezentácia'!$A$2:$G$133,2,FALSE)</f>
        <v>Katarína</v>
      </c>
      <c r="E70" s="6" t="str">
        <f>VLOOKUP(A70,'07.kolo prezentácia'!$A$2:$G$133,3,FALSE)</f>
        <v>Kolínková</v>
      </c>
      <c r="F70" s="6" t="str">
        <f>CONCATENATE('07.kolo výsledky '!$D70," ",'07.kolo výsledky '!$E70)</f>
        <v>Katarína Kolínková</v>
      </c>
      <c r="G70" s="6" t="str">
        <f>VLOOKUP(A70,'07.kolo prezentácia'!$A$2:$G$134,4,FALSE)</f>
        <v>Triatlon Team Trnava</v>
      </c>
      <c r="H70" s="30">
        <f>VLOOKUP(A70,'07.kolo prezentácia'!$A$2:$G$134,5,FALSE)</f>
        <v>1977</v>
      </c>
      <c r="I70" s="31" t="str">
        <f>VLOOKUP(A70,'07.kolo prezentácia'!$A$2:$G$134,7,FALSE)</f>
        <v>Ženy B</v>
      </c>
      <c r="J70" s="32" t="str">
        <f>VLOOKUP('07.kolo výsledky '!$A70,'07.kolo stopky'!A:C,3,FALSE)</f>
        <v>01:07:11,62</v>
      </c>
      <c r="K70" s="32">
        <f t="shared" si="6"/>
        <v>0.004911817738791423</v>
      </c>
      <c r="L70" s="32">
        <f>J70-$Y$3</f>
        <v>0.02114513888888889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5"/>
        <v>0</v>
      </c>
      <c r="Y70"/>
    </row>
    <row r="71" spans="1:25" ht="15">
      <c r="A71" s="21">
        <v>131</v>
      </c>
      <c r="B71" s="44">
        <v>68</v>
      </c>
      <c r="C71" s="44">
        <v>10</v>
      </c>
      <c r="D71" s="6" t="str">
        <f>VLOOKUP(A71,'07.kolo prezentácia'!$A$2:$G$133,2,FALSE)</f>
        <v>Bianka</v>
      </c>
      <c r="E71" s="6" t="str">
        <f>VLOOKUP(A71,'07.kolo prezentácia'!$A$2:$G$133,3,FALSE)</f>
        <v>Karyová</v>
      </c>
      <c r="F71" s="6" t="str">
        <f>CONCATENATE('07.kolo výsledky '!$D71," ",'07.kolo výsledky '!$E71)</f>
        <v>Bianka Karyová</v>
      </c>
      <c r="G71" s="6" t="str">
        <f>VLOOKUP(A71,'07.kolo prezentácia'!$A$2:$G$134,4,FALSE)</f>
        <v>Trenčín</v>
      </c>
      <c r="H71" s="30">
        <f>VLOOKUP(A71,'07.kolo prezentácia'!$A$2:$G$134,5,FALSE)</f>
        <v>1969</v>
      </c>
      <c r="I71" s="31" t="str">
        <f>VLOOKUP(A71,'07.kolo prezentácia'!$A$2:$G$134,7,FALSE)</f>
        <v>Ženy B</v>
      </c>
      <c r="J71" s="32" t="str">
        <f>VLOOKUP('07.kolo výsledky '!$A71,'07.kolo stopky'!A:C,3,FALSE)</f>
        <v>01:10:13,22</v>
      </c>
      <c r="K71" s="32">
        <f t="shared" si="6"/>
        <v>0.005133065302144249</v>
      </c>
      <c r="L71" s="32">
        <f>J71-$Y$3</f>
        <v>0.023246990740740738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5"/>
        <v>0</v>
      </c>
      <c r="Y71"/>
    </row>
    <row r="72" spans="1:25" ht="15">
      <c r="A72" s="21">
        <v>133</v>
      </c>
      <c r="B72" s="44">
        <v>69</v>
      </c>
      <c r="C72" s="44">
        <v>5</v>
      </c>
      <c r="D72" s="6" t="str">
        <f>VLOOKUP(A72,'07.kolo prezentácia'!$A$2:$G$133,2,FALSE)</f>
        <v>Jozef</v>
      </c>
      <c r="E72" s="6" t="str">
        <f>VLOOKUP(A72,'07.kolo prezentácia'!$A$2:$G$133,3,FALSE)</f>
        <v>Hlávka</v>
      </c>
      <c r="F72" s="6" t="str">
        <f>CONCATENATE('07.kolo výsledky '!$D72," ",'07.kolo výsledky '!$E72)</f>
        <v>Jozef Hlávka</v>
      </c>
      <c r="G72" s="6" t="str">
        <f>VLOOKUP(A72,'07.kolo prezentácia'!$A$2:$G$134,4,FALSE)</f>
        <v>Ilava</v>
      </c>
      <c r="H72" s="30">
        <f>VLOOKUP(A72,'07.kolo prezentácia'!$A$2:$G$134,5,FALSE)</f>
        <v>1951</v>
      </c>
      <c r="I72" s="31" t="str">
        <f>VLOOKUP(A72,'07.kolo prezentácia'!$A$2:$G$134,7,FALSE)</f>
        <v>Muži E</v>
      </c>
      <c r="J72" s="32" t="str">
        <f>VLOOKUP('07.kolo výsledky '!$A72,'07.kolo stopky'!A:C,3,FALSE)</f>
        <v>01:11:17,33</v>
      </c>
      <c r="K72" s="32">
        <f t="shared" si="6"/>
        <v>0.005211172027290449</v>
      </c>
      <c r="L72" s="32">
        <f>J72-$Y$3</f>
        <v>0.02398900462962963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5"/>
        <v>0</v>
      </c>
      <c r="Y72"/>
    </row>
    <row r="73" spans="1:25" ht="15">
      <c r="A73" s="21"/>
      <c r="B73" s="44"/>
      <c r="C73" s="44"/>
      <c r="D73" s="6"/>
      <c r="E73" s="6"/>
      <c r="F73" s="6"/>
      <c r="G73" s="6"/>
      <c r="H73" s="30"/>
      <c r="I73" s="31"/>
      <c r="J73" s="32"/>
      <c r="K73" s="32"/>
      <c r="L73" s="32"/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5"/>
        <v>0</v>
      </c>
      <c r="Y73"/>
    </row>
    <row r="74" spans="1:25" ht="15">
      <c r="A74" s="21"/>
      <c r="B74" s="44"/>
      <c r="C74" s="44"/>
      <c r="D74" s="6"/>
      <c r="E74" s="6"/>
      <c r="F74" s="6"/>
      <c r="G74" s="6"/>
      <c r="H74" s="30"/>
      <c r="I74" s="31"/>
      <c r="J74" s="32"/>
      <c r="K74" s="32"/>
      <c r="L74" s="32"/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5"/>
        <v>0</v>
      </c>
      <c r="Y74"/>
    </row>
    <row r="75" spans="1:25" ht="15">
      <c r="A75" s="21"/>
      <c r="B75" s="44"/>
      <c r="C75" s="44"/>
      <c r="D75" s="6"/>
      <c r="E75" s="6"/>
      <c r="F75" s="6"/>
      <c r="G75" s="6"/>
      <c r="H75" s="30"/>
      <c r="I75" s="31"/>
      <c r="J75" s="32"/>
      <c r="K75" s="32"/>
      <c r="L75" s="32"/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5"/>
        <v>0</v>
      </c>
      <c r="Y75"/>
    </row>
    <row r="76" spans="1:25" ht="15">
      <c r="A76" s="21"/>
      <c r="B76" s="44"/>
      <c r="C76" s="44"/>
      <c r="D76" s="6"/>
      <c r="E76" s="6"/>
      <c r="F76" s="6"/>
      <c r="G76" s="6"/>
      <c r="H76" s="30"/>
      <c r="I76" s="31"/>
      <c r="J76" s="32"/>
      <c r="K76" s="32"/>
      <c r="L76" s="32"/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5"/>
        <v>0</v>
      </c>
      <c r="Y76"/>
    </row>
    <row r="77" spans="1:25" ht="15">
      <c r="A77" s="21"/>
      <c r="B77" s="44"/>
      <c r="C77" s="44"/>
      <c r="D77" s="6"/>
      <c r="E77" s="6"/>
      <c r="F77" s="6"/>
      <c r="G77" s="6"/>
      <c r="H77" s="30"/>
      <c r="I77" s="31"/>
      <c r="J77" s="32"/>
      <c r="K77" s="32"/>
      <c r="L77" s="32"/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aca="true" t="shared" si="7" ref="W77:W102">SUM(M77:V77)</f>
        <v>0</v>
      </c>
      <c r="Y77"/>
    </row>
    <row r="78" spans="1:25" ht="15">
      <c r="A78" s="21"/>
      <c r="B78" s="44"/>
      <c r="C78" s="44"/>
      <c r="D78" s="6"/>
      <c r="E78" s="6"/>
      <c r="F78" s="6"/>
      <c r="G78" s="6"/>
      <c r="H78" s="30"/>
      <c r="I78" s="31"/>
      <c r="J78" s="32"/>
      <c r="K78" s="32"/>
      <c r="L78" s="3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7"/>
        <v>0</v>
      </c>
      <c r="Y78"/>
    </row>
    <row r="79" spans="1:25" ht="15">
      <c r="A79" s="21"/>
      <c r="B79" s="44"/>
      <c r="C79" s="44"/>
      <c r="D79" s="6"/>
      <c r="E79" s="6"/>
      <c r="F79" s="6"/>
      <c r="G79" s="6"/>
      <c r="H79" s="30"/>
      <c r="I79" s="31"/>
      <c r="J79" s="32"/>
      <c r="K79" s="32"/>
      <c r="L79" s="3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7"/>
        <v>0</v>
      </c>
      <c r="Y79"/>
    </row>
    <row r="80" spans="1:25" ht="15">
      <c r="A80" s="21"/>
      <c r="B80" s="44"/>
      <c r="C80" s="44"/>
      <c r="D80" s="6"/>
      <c r="E80" s="6"/>
      <c r="F80" s="6"/>
      <c r="G80" s="6"/>
      <c r="H80" s="30"/>
      <c r="I80" s="31"/>
      <c r="J80" s="32"/>
      <c r="K80" s="32"/>
      <c r="L80" s="3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7"/>
        <v>0</v>
      </c>
      <c r="Y80"/>
    </row>
    <row r="81" spans="1:25" ht="15">
      <c r="A81" s="21"/>
      <c r="B81" s="44"/>
      <c r="C81" s="44"/>
      <c r="D81" s="6"/>
      <c r="E81" s="6"/>
      <c r="F81" s="6"/>
      <c r="G81" s="6"/>
      <c r="H81" s="30"/>
      <c r="I81" s="31"/>
      <c r="J81" s="32"/>
      <c r="K81" s="32"/>
      <c r="L81" s="3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7"/>
        <v>0</v>
      </c>
      <c r="Y81"/>
    </row>
    <row r="82" spans="1:25" ht="15">
      <c r="A82" s="21"/>
      <c r="B82" s="44"/>
      <c r="C82" s="44"/>
      <c r="D82" s="6"/>
      <c r="E82" s="6"/>
      <c r="F82" s="6"/>
      <c r="G82" s="6"/>
      <c r="H82" s="30"/>
      <c r="I82" s="31"/>
      <c r="J82" s="32"/>
      <c r="K82" s="32"/>
      <c r="L82" s="3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7"/>
        <v>0</v>
      </c>
      <c r="Y82"/>
    </row>
    <row r="83" spans="1:25" ht="15">
      <c r="A83" s="21"/>
      <c r="B83" s="44"/>
      <c r="C83" s="44"/>
      <c r="D83" s="6"/>
      <c r="E83" s="6"/>
      <c r="F83" s="6"/>
      <c r="G83" s="6"/>
      <c r="H83" s="30"/>
      <c r="I83" s="31"/>
      <c r="J83" s="32"/>
      <c r="K83" s="32"/>
      <c r="L83" s="3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7"/>
        <v>0</v>
      </c>
      <c r="Y83"/>
    </row>
    <row r="84" spans="1:25" ht="15">
      <c r="A84" s="21"/>
      <c r="B84" s="44"/>
      <c r="C84" s="44"/>
      <c r="D84" s="6"/>
      <c r="E84" s="6"/>
      <c r="F84" s="6"/>
      <c r="G84" s="6"/>
      <c r="H84" s="30"/>
      <c r="I84" s="31"/>
      <c r="J84" s="32"/>
      <c r="K84" s="32"/>
      <c r="L84" s="3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7"/>
        <v>0</v>
      </c>
      <c r="Y84"/>
    </row>
    <row r="85" spans="1:25" ht="15">
      <c r="A85" s="21"/>
      <c r="B85" s="44"/>
      <c r="C85" s="44"/>
      <c r="D85" s="6"/>
      <c r="E85" s="6"/>
      <c r="F85" s="6"/>
      <c r="G85" s="6"/>
      <c r="H85" s="30"/>
      <c r="I85" s="31"/>
      <c r="J85" s="32"/>
      <c r="K85" s="32"/>
      <c r="L85" s="3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7"/>
        <v>0</v>
      </c>
      <c r="Y85"/>
    </row>
    <row r="86" spans="1:25" ht="15">
      <c r="A86" s="21"/>
      <c r="B86" s="44"/>
      <c r="C86" s="44"/>
      <c r="D86" s="6"/>
      <c r="E86" s="6"/>
      <c r="F86" s="6"/>
      <c r="G86" s="6"/>
      <c r="H86" s="30"/>
      <c r="I86" s="31"/>
      <c r="J86" s="32"/>
      <c r="K86" s="32"/>
      <c r="L86" s="3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7"/>
        <v>0</v>
      </c>
      <c r="Y86"/>
    </row>
    <row r="87" spans="1:25" ht="15">
      <c r="A87" s="21"/>
      <c r="B87" s="44"/>
      <c r="C87" s="44"/>
      <c r="D87" s="6"/>
      <c r="E87" s="6"/>
      <c r="F87" s="6"/>
      <c r="G87" s="6"/>
      <c r="H87" s="30"/>
      <c r="I87" s="31"/>
      <c r="J87" s="32"/>
      <c r="K87" s="32"/>
      <c r="L87" s="3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7"/>
        <v>0</v>
      </c>
      <c r="Y87"/>
    </row>
    <row r="88" spans="1:25" ht="15">
      <c r="A88" s="21"/>
      <c r="B88" s="44"/>
      <c r="C88" s="44"/>
      <c r="D88" s="6"/>
      <c r="E88" s="6"/>
      <c r="F88" s="6"/>
      <c r="G88" s="6"/>
      <c r="H88" s="30"/>
      <c r="I88" s="31"/>
      <c r="J88" s="32"/>
      <c r="K88" s="32"/>
      <c r="L88" s="3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7"/>
        <v>0</v>
      </c>
      <c r="Y88"/>
    </row>
    <row r="89" spans="1:25" ht="15">
      <c r="A89" s="21"/>
      <c r="B89" s="44"/>
      <c r="C89" s="44"/>
      <c r="D89" s="6"/>
      <c r="E89" s="6"/>
      <c r="F89" s="6"/>
      <c r="G89" s="6"/>
      <c r="H89" s="30"/>
      <c r="I89" s="31"/>
      <c r="J89" s="32"/>
      <c r="K89" s="32"/>
      <c r="L89" s="3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7"/>
        <v>0</v>
      </c>
      <c r="Y89"/>
    </row>
    <row r="90" spans="1:25" ht="15">
      <c r="A90" s="21"/>
      <c r="B90" s="44"/>
      <c r="C90" s="44"/>
      <c r="D90" s="6"/>
      <c r="E90" s="6"/>
      <c r="F90" s="6"/>
      <c r="G90" s="6"/>
      <c r="H90" s="30"/>
      <c r="I90" s="31"/>
      <c r="J90" s="32"/>
      <c r="K90" s="32"/>
      <c r="L90" s="3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7"/>
        <v>0</v>
      </c>
      <c r="Y90"/>
    </row>
    <row r="91" spans="1:25" ht="15">
      <c r="A91" s="21"/>
      <c r="B91" s="44"/>
      <c r="C91" s="44"/>
      <c r="D91" s="6"/>
      <c r="E91" s="6"/>
      <c r="F91" s="6"/>
      <c r="G91" s="6"/>
      <c r="H91" s="30"/>
      <c r="I91" s="31"/>
      <c r="J91" s="32"/>
      <c r="K91" s="32"/>
      <c r="L91" s="32"/>
      <c r="M91" s="32">
        <f aca="true" t="shared" si="8" ref="M91:W91">K91-$Y$3</f>
        <v>-0.02551712962962963</v>
      </c>
      <c r="N91" s="32">
        <f t="shared" si="8"/>
        <v>-0.02551712962962963</v>
      </c>
      <c r="O91" s="32">
        <f t="shared" si="8"/>
        <v>-0.05103425925925926</v>
      </c>
      <c r="P91" s="32">
        <f t="shared" si="8"/>
        <v>-0.05103425925925926</v>
      </c>
      <c r="Q91" s="32">
        <f t="shared" si="8"/>
        <v>-0.07655138888888889</v>
      </c>
      <c r="R91" s="32">
        <f t="shared" si="8"/>
        <v>-0.07655138888888889</v>
      </c>
      <c r="S91" s="32">
        <f t="shared" si="8"/>
        <v>-0.10206851851851852</v>
      </c>
      <c r="T91" s="32">
        <f t="shared" si="8"/>
        <v>-0.10206851851851852</v>
      </c>
      <c r="U91" s="32">
        <f t="shared" si="8"/>
        <v>-0.12758564814814816</v>
      </c>
      <c r="V91" s="32">
        <f t="shared" si="8"/>
        <v>-0.12758564814814816</v>
      </c>
      <c r="W91" s="32">
        <f t="shared" si="8"/>
        <v>-0.15310277777777778</v>
      </c>
      <c r="Y91"/>
    </row>
    <row r="92" spans="1:25" ht="15">
      <c r="A92" s="21"/>
      <c r="B92" s="44"/>
      <c r="C92" s="44"/>
      <c r="D92" s="6"/>
      <c r="E92" s="6"/>
      <c r="F92" s="6"/>
      <c r="G92" s="6"/>
      <c r="H92" s="30"/>
      <c r="I92" s="31"/>
      <c r="J92" s="32"/>
      <c r="K92" s="32"/>
      <c r="L92" s="3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7"/>
        <v>0</v>
      </c>
      <c r="X92" s="58"/>
      <c r="Y92"/>
    </row>
    <row r="93" spans="1:25" ht="15">
      <c r="A93" s="21"/>
      <c r="B93" s="44"/>
      <c r="C93" s="44"/>
      <c r="D93" s="6"/>
      <c r="E93" s="6"/>
      <c r="F93" s="6"/>
      <c r="G93" s="6"/>
      <c r="H93" s="30"/>
      <c r="I93" s="31"/>
      <c r="J93" s="59"/>
      <c r="K93" s="59"/>
      <c r="L93" s="59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7"/>
        <v>0</v>
      </c>
      <c r="Y93"/>
    </row>
    <row r="94" spans="1:25" ht="15">
      <c r="A94" s="21"/>
      <c r="B94" s="44"/>
      <c r="C94" s="44"/>
      <c r="D94" s="6"/>
      <c r="E94" s="6"/>
      <c r="F94" s="6"/>
      <c r="G94" s="6"/>
      <c r="H94" s="30"/>
      <c r="I94" s="31"/>
      <c r="J94" s="59"/>
      <c r="K94" s="59"/>
      <c r="L94" s="59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7"/>
        <v>0</v>
      </c>
      <c r="Y94"/>
    </row>
    <row r="95" spans="1:25" ht="15">
      <c r="A95" s="21"/>
      <c r="B95" s="44"/>
      <c r="C95" s="44"/>
      <c r="D95" s="6"/>
      <c r="E95" s="6"/>
      <c r="F95" s="6"/>
      <c r="G95" s="6"/>
      <c r="H95" s="30"/>
      <c r="I95" s="31"/>
      <c r="J95" s="53"/>
      <c r="K95" s="47"/>
      <c r="L95" s="47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7"/>
        <v>0</v>
      </c>
      <c r="Y95"/>
    </row>
    <row r="96" spans="1:25" ht="15">
      <c r="A96" s="21"/>
      <c r="B96" s="44"/>
      <c r="C96" s="44"/>
      <c r="D96" s="6"/>
      <c r="E96" s="6"/>
      <c r="F96" s="6"/>
      <c r="G96" s="6"/>
      <c r="H96" s="30"/>
      <c r="I96" s="31"/>
      <c r="J96" s="32"/>
      <c r="K96" s="32"/>
      <c r="L96" s="47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7"/>
        <v>0</v>
      </c>
      <c r="Y96"/>
    </row>
    <row r="97" spans="1:25" ht="15">
      <c r="A97" s="3"/>
      <c r="B97" s="44"/>
      <c r="C97" s="44"/>
      <c r="D97" s="6"/>
      <c r="E97" s="6"/>
      <c r="F97" s="6"/>
      <c r="G97" s="6"/>
      <c r="H97" s="30"/>
      <c r="I97" s="31"/>
      <c r="J97" s="32"/>
      <c r="K97" s="32"/>
      <c r="L97" s="32">
        <f aca="true" t="shared" si="9" ref="L97:L115">J97-$Y$3</f>
        <v>-0.02551712962962963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7"/>
        <v>0</v>
      </c>
      <c r="Y97"/>
    </row>
    <row r="98" spans="1:25" ht="15">
      <c r="A98" s="3"/>
      <c r="B98" s="44"/>
      <c r="C98" s="44"/>
      <c r="D98" s="6"/>
      <c r="E98" s="6"/>
      <c r="F98" s="6"/>
      <c r="G98" s="6"/>
      <c r="H98" s="30"/>
      <c r="I98" s="31"/>
      <c r="J98" s="32"/>
      <c r="K98" s="32"/>
      <c r="L98" s="32">
        <f t="shared" si="9"/>
        <v>-0.02551712962962963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7"/>
        <v>0</v>
      </c>
      <c r="Y98"/>
    </row>
    <row r="99" spans="1:25" ht="15">
      <c r="A99" s="3"/>
      <c r="B99" s="44"/>
      <c r="C99" s="44"/>
      <c r="D99" s="6"/>
      <c r="E99" s="6"/>
      <c r="F99" s="6"/>
      <c r="G99" s="6"/>
      <c r="H99" s="30"/>
      <c r="I99" s="31"/>
      <c r="J99" s="32"/>
      <c r="K99" s="32"/>
      <c r="L99" s="32">
        <f t="shared" si="9"/>
        <v>-0.02551712962962963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7"/>
        <v>0</v>
      </c>
      <c r="Y99"/>
    </row>
    <row r="100" spans="1:25" ht="15">
      <c r="A100" s="3"/>
      <c r="B100" s="44"/>
      <c r="C100" s="44"/>
      <c r="D100" s="6"/>
      <c r="E100" s="6"/>
      <c r="F100" s="6"/>
      <c r="G100" s="6"/>
      <c r="H100" s="30"/>
      <c r="I100" s="31"/>
      <c r="J100" s="32"/>
      <c r="K100" s="32"/>
      <c r="L100" s="32">
        <f t="shared" si="9"/>
        <v>-0.02551712962962963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7"/>
        <v>0</v>
      </c>
      <c r="Y100"/>
    </row>
    <row r="101" spans="1:25" ht="15">
      <c r="A101" s="3"/>
      <c r="B101" s="44"/>
      <c r="C101" s="44"/>
      <c r="D101" s="6"/>
      <c r="E101" s="6"/>
      <c r="F101" s="6"/>
      <c r="G101" s="6"/>
      <c r="H101" s="30"/>
      <c r="I101" s="31"/>
      <c r="J101" s="32"/>
      <c r="K101" s="32"/>
      <c r="L101" s="32">
        <f t="shared" si="9"/>
        <v>-0.02551712962962963</v>
      </c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7"/>
        <v>0</v>
      </c>
      <c r="Y101"/>
    </row>
    <row r="102" spans="1:25" ht="15">
      <c r="A102" s="3"/>
      <c r="B102" s="44"/>
      <c r="C102" s="44"/>
      <c r="D102" s="6"/>
      <c r="E102" s="6"/>
      <c r="F102" s="6"/>
      <c r="G102" s="6"/>
      <c r="H102" s="30"/>
      <c r="I102" s="31"/>
      <c r="J102" s="32"/>
      <c r="K102" s="32"/>
      <c r="L102" s="32">
        <f t="shared" si="9"/>
        <v>-0.02551712962962963</v>
      </c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7"/>
        <v>0</v>
      </c>
      <c r="Y102"/>
    </row>
    <row r="103" spans="1:25" ht="15">
      <c r="A103" s="3"/>
      <c r="B103" s="44"/>
      <c r="C103" s="44"/>
      <c r="D103" s="6"/>
      <c r="E103" s="6"/>
      <c r="F103" s="6"/>
      <c r="G103" s="6"/>
      <c r="H103" s="30"/>
      <c r="I103" s="31"/>
      <c r="J103" s="32"/>
      <c r="K103" s="32"/>
      <c r="L103" s="32">
        <f t="shared" si="9"/>
        <v>-0.02551712962962963</v>
      </c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aca="true" t="shared" si="10" ref="W103:W134">SUM(M103:V103)</f>
        <v>0</v>
      </c>
      <c r="Y103"/>
    </row>
    <row r="104" spans="1:25" ht="15">
      <c r="A104" s="3"/>
      <c r="B104" s="44"/>
      <c r="C104" s="44"/>
      <c r="D104" s="6"/>
      <c r="E104" s="6"/>
      <c r="F104" s="6"/>
      <c r="G104" s="6"/>
      <c r="H104" s="30"/>
      <c r="I104" s="31"/>
      <c r="J104" s="32"/>
      <c r="K104" s="32"/>
      <c r="L104" s="32">
        <f t="shared" si="9"/>
        <v>-0.02551712962962963</v>
      </c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10"/>
        <v>0</v>
      </c>
      <c r="Y104"/>
    </row>
    <row r="105" spans="1:25" ht="15">
      <c r="A105" s="3"/>
      <c r="B105" s="44"/>
      <c r="C105" s="44"/>
      <c r="D105" s="6"/>
      <c r="E105" s="6"/>
      <c r="F105" s="6"/>
      <c r="G105" s="6"/>
      <c r="H105" s="30"/>
      <c r="I105" s="31"/>
      <c r="J105" s="32"/>
      <c r="K105" s="32"/>
      <c r="L105" s="32">
        <f t="shared" si="9"/>
        <v>-0.02551712962962963</v>
      </c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10"/>
        <v>0</v>
      </c>
      <c r="Y105"/>
    </row>
    <row r="106" spans="1:25" ht="15">
      <c r="A106" s="3"/>
      <c r="B106" s="44"/>
      <c r="C106" s="44"/>
      <c r="D106" s="6"/>
      <c r="E106" s="6"/>
      <c r="F106" s="6"/>
      <c r="G106" s="6"/>
      <c r="H106" s="30"/>
      <c r="I106" s="31"/>
      <c r="J106" s="32"/>
      <c r="K106" s="32"/>
      <c r="L106" s="32">
        <f t="shared" si="9"/>
        <v>-0.02551712962962963</v>
      </c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10"/>
        <v>0</v>
      </c>
      <c r="Y106"/>
    </row>
    <row r="107" spans="1:25" ht="15">
      <c r="A107" s="3"/>
      <c r="B107" s="44"/>
      <c r="C107" s="44"/>
      <c r="D107" s="6"/>
      <c r="E107" s="6"/>
      <c r="F107" s="6"/>
      <c r="G107" s="6"/>
      <c r="H107" s="30"/>
      <c r="I107" s="31"/>
      <c r="J107" s="32"/>
      <c r="K107" s="32"/>
      <c r="L107" s="32">
        <f t="shared" si="9"/>
        <v>-0.02551712962962963</v>
      </c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10"/>
        <v>0</v>
      </c>
      <c r="Y107"/>
    </row>
    <row r="108" spans="1:25" ht="15">
      <c r="A108" s="3"/>
      <c r="B108" s="44"/>
      <c r="C108" s="44"/>
      <c r="D108" s="6"/>
      <c r="E108" s="6"/>
      <c r="F108" s="6"/>
      <c r="G108" s="6"/>
      <c r="H108" s="30"/>
      <c r="I108" s="31"/>
      <c r="J108" s="32"/>
      <c r="K108" s="32"/>
      <c r="L108" s="32">
        <f t="shared" si="9"/>
        <v>-0.02551712962962963</v>
      </c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10"/>
        <v>0</v>
      </c>
      <c r="Y108"/>
    </row>
    <row r="109" spans="1:25" ht="15">
      <c r="A109" s="3"/>
      <c r="B109" s="44"/>
      <c r="C109" s="44"/>
      <c r="D109" s="6"/>
      <c r="E109" s="6"/>
      <c r="F109" s="6"/>
      <c r="G109" s="6"/>
      <c r="H109" s="30"/>
      <c r="I109" s="31"/>
      <c r="J109" s="32"/>
      <c r="K109" s="32"/>
      <c r="L109" s="32">
        <f t="shared" si="9"/>
        <v>-0.02551712962962963</v>
      </c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10"/>
        <v>0</v>
      </c>
      <c r="Y109"/>
    </row>
    <row r="110" spans="1:25" ht="15">
      <c r="A110" s="3"/>
      <c r="B110" s="44"/>
      <c r="C110" s="44"/>
      <c r="D110" s="6"/>
      <c r="E110" s="6"/>
      <c r="F110" s="6"/>
      <c r="G110" s="6"/>
      <c r="H110" s="30"/>
      <c r="I110" s="31"/>
      <c r="J110" s="32"/>
      <c r="K110" s="32"/>
      <c r="L110" s="32">
        <f t="shared" si="9"/>
        <v>-0.02551712962962963</v>
      </c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10"/>
        <v>0</v>
      </c>
      <c r="Y110"/>
    </row>
    <row r="111" spans="1:25" ht="15">
      <c r="A111" s="3"/>
      <c r="B111" s="44"/>
      <c r="C111" s="44"/>
      <c r="D111" s="6"/>
      <c r="E111" s="6"/>
      <c r="F111" s="6"/>
      <c r="G111" s="6"/>
      <c r="H111" s="30"/>
      <c r="I111" s="31"/>
      <c r="J111" s="32"/>
      <c r="K111" s="32"/>
      <c r="L111" s="32">
        <f t="shared" si="9"/>
        <v>-0.02551712962962963</v>
      </c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10"/>
        <v>0</v>
      </c>
      <c r="Y111"/>
    </row>
    <row r="112" spans="1:25" ht="15">
      <c r="A112" s="3"/>
      <c r="B112" s="44"/>
      <c r="C112" s="44"/>
      <c r="D112" s="6"/>
      <c r="E112" s="6"/>
      <c r="F112" s="6"/>
      <c r="G112" s="6"/>
      <c r="H112" s="30"/>
      <c r="I112" s="31"/>
      <c r="J112" s="32"/>
      <c r="K112" s="32"/>
      <c r="L112" s="32">
        <f t="shared" si="9"/>
        <v>-0.02551712962962963</v>
      </c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10"/>
        <v>0</v>
      </c>
      <c r="Y112"/>
    </row>
    <row r="113" spans="1:25" ht="15">
      <c r="A113" s="3"/>
      <c r="B113" s="44"/>
      <c r="C113" s="44"/>
      <c r="D113" s="6"/>
      <c r="E113" s="6"/>
      <c r="F113" s="6"/>
      <c r="G113" s="6"/>
      <c r="H113" s="30"/>
      <c r="I113" s="31"/>
      <c r="J113" s="32"/>
      <c r="K113" s="32"/>
      <c r="L113" s="32">
        <f t="shared" si="9"/>
        <v>-0.02551712962962963</v>
      </c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10"/>
        <v>0</v>
      </c>
      <c r="Y113"/>
    </row>
    <row r="114" spans="1:25" ht="15">
      <c r="A114" s="3"/>
      <c r="B114" s="44"/>
      <c r="C114" s="44"/>
      <c r="D114" s="6"/>
      <c r="E114" s="6"/>
      <c r="F114" s="6"/>
      <c r="G114" s="6"/>
      <c r="H114" s="30"/>
      <c r="I114" s="31"/>
      <c r="J114" s="32"/>
      <c r="K114" s="32"/>
      <c r="L114" s="32">
        <f t="shared" si="9"/>
        <v>-0.02551712962962963</v>
      </c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10"/>
        <v>0</v>
      </c>
      <c r="Y114"/>
    </row>
    <row r="115" spans="1:25" ht="15">
      <c r="A115" s="3"/>
      <c r="B115" s="44"/>
      <c r="C115" s="44"/>
      <c r="D115" s="6"/>
      <c r="E115" s="6"/>
      <c r="F115" s="6"/>
      <c r="G115" s="6"/>
      <c r="H115" s="30"/>
      <c r="I115" s="31"/>
      <c r="J115" s="32"/>
      <c r="K115" s="32"/>
      <c r="L115" s="32">
        <f t="shared" si="9"/>
        <v>-0.02551712962962963</v>
      </c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10"/>
        <v>0</v>
      </c>
      <c r="Y115"/>
    </row>
    <row r="116" spans="1:25" ht="15">
      <c r="A116" s="3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aca="true" t="shared" si="11" ref="L116:L147">J116-$Y$3</f>
        <v>-0.02551712962962963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10"/>
        <v>0</v>
      </c>
      <c r="Y116"/>
    </row>
    <row r="117" spans="1:25" ht="15">
      <c r="A117" s="3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11"/>
        <v>-0.02551712962962963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10"/>
        <v>0</v>
      </c>
      <c r="Y117"/>
    </row>
    <row r="118" spans="1:25" ht="15">
      <c r="A118" s="3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11"/>
        <v>-0.02551712962962963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10"/>
        <v>0</v>
      </c>
      <c r="Y118"/>
    </row>
    <row r="119" spans="1:25" ht="15">
      <c r="A119" s="3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11"/>
        <v>-0.02551712962962963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t="shared" si="10"/>
        <v>0</v>
      </c>
      <c r="Y119"/>
    </row>
    <row r="120" spans="1:25" ht="15">
      <c r="A120" s="3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11"/>
        <v>-0.02551712962962963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10"/>
        <v>0</v>
      </c>
      <c r="Y120"/>
    </row>
    <row r="121" spans="1:25" ht="15">
      <c r="A121" s="3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11"/>
        <v>-0.02551712962962963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10"/>
        <v>0</v>
      </c>
      <c r="Y121"/>
    </row>
    <row r="122" spans="1:25" ht="15">
      <c r="A122" s="3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11"/>
        <v>-0.02551712962962963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10"/>
        <v>0</v>
      </c>
      <c r="Y122"/>
    </row>
    <row r="123" spans="1:25" ht="15">
      <c r="A123" s="3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11"/>
        <v>-0.02551712962962963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10"/>
        <v>0</v>
      </c>
      <c r="Y123"/>
    </row>
    <row r="124" spans="1:25" ht="15">
      <c r="A124" s="3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11"/>
        <v>-0.02551712962962963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10"/>
        <v>0</v>
      </c>
      <c r="Y124"/>
    </row>
    <row r="125" spans="1:25" ht="15">
      <c r="A125" s="3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11"/>
        <v>-0.02551712962962963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10"/>
        <v>0</v>
      </c>
      <c r="Y125"/>
    </row>
    <row r="126" spans="1:25" ht="15">
      <c r="A126" s="3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11"/>
        <v>-0.02551712962962963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10"/>
        <v>0</v>
      </c>
      <c r="Y126"/>
    </row>
    <row r="127" spans="1:25" ht="15">
      <c r="A127" s="3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11"/>
        <v>-0.02551712962962963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10"/>
        <v>0</v>
      </c>
      <c r="Y127"/>
    </row>
    <row r="128" spans="1:25" ht="15">
      <c r="A128" s="3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11"/>
        <v>-0.02551712962962963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10"/>
        <v>0</v>
      </c>
      <c r="Y128"/>
    </row>
    <row r="129" spans="1:25" ht="15">
      <c r="A129" s="3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11"/>
        <v>-0.02551712962962963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10"/>
        <v>0</v>
      </c>
      <c r="Y129"/>
    </row>
    <row r="130" spans="1:25" ht="15">
      <c r="A130" s="3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11"/>
        <v>-0.02551712962962963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10"/>
        <v>0</v>
      </c>
      <c r="Y130"/>
    </row>
    <row r="131" spans="1:25" ht="15">
      <c r="A131" s="3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11"/>
        <v>-0.02551712962962963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10"/>
        <v>0</v>
      </c>
      <c r="Y131"/>
    </row>
    <row r="132" spans="1:25" ht="15">
      <c r="A132" s="3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11"/>
        <v>-0.02551712962962963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10"/>
        <v>0</v>
      </c>
      <c r="Y132"/>
    </row>
    <row r="133" spans="1:25" ht="15">
      <c r="A133" s="3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11"/>
        <v>-0.02551712962962963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10"/>
        <v>0</v>
      </c>
      <c r="Y133"/>
    </row>
    <row r="134" spans="1:25" ht="15">
      <c r="A134" s="3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11"/>
        <v>-0.02551712962962963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10"/>
        <v>0</v>
      </c>
      <c r="Y134"/>
    </row>
    <row r="135" spans="1:25" ht="15">
      <c r="A135" s="3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11"/>
        <v>-0.02551712962962963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aca="true" t="shared" si="12" ref="W135:W147">SUM(M135:V135)</f>
        <v>0</v>
      </c>
      <c r="Y135"/>
    </row>
    <row r="136" spans="1:25" ht="15">
      <c r="A136" s="3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11"/>
        <v>-0.02551712962962963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12"/>
        <v>0</v>
      </c>
      <c r="Y136"/>
    </row>
    <row r="137" spans="1:25" ht="15">
      <c r="A137" s="3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11"/>
        <v>-0.02551712962962963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12"/>
        <v>0</v>
      </c>
      <c r="Y137"/>
    </row>
    <row r="138" spans="1:25" ht="15">
      <c r="A138" s="3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11"/>
        <v>-0.02551712962962963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12"/>
        <v>0</v>
      </c>
      <c r="Y138"/>
    </row>
    <row r="139" spans="1:25" ht="15">
      <c r="A139" s="3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11"/>
        <v>-0.02551712962962963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12"/>
        <v>0</v>
      </c>
      <c r="Y139"/>
    </row>
    <row r="140" spans="1:25" ht="15">
      <c r="A140" s="3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11"/>
        <v>-0.02551712962962963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12"/>
        <v>0</v>
      </c>
      <c r="Y140"/>
    </row>
    <row r="141" spans="1:25" ht="15">
      <c r="A141" s="3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11"/>
        <v>-0.02551712962962963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12"/>
        <v>0</v>
      </c>
      <c r="Y141"/>
    </row>
    <row r="142" spans="1:25" ht="15">
      <c r="A142" s="3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11"/>
        <v>-0.02551712962962963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12"/>
        <v>0</v>
      </c>
      <c r="Y142"/>
    </row>
    <row r="143" spans="1:25" ht="15">
      <c r="A143" s="3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11"/>
        <v>-0.02551712962962963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12"/>
        <v>0</v>
      </c>
      <c r="Y143"/>
    </row>
    <row r="144" spans="1:25" ht="15">
      <c r="A144" s="3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11"/>
        <v>-0.02551712962962963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12"/>
        <v>0</v>
      </c>
      <c r="Y144"/>
    </row>
    <row r="145" spans="1:25" ht="15">
      <c r="A145" s="3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11"/>
        <v>-0.02551712962962963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12"/>
        <v>0</v>
      </c>
      <c r="Y145"/>
    </row>
    <row r="146" spans="1:25" ht="15">
      <c r="A146" s="3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11"/>
        <v>-0.02551712962962963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12"/>
        <v>0</v>
      </c>
      <c r="Y146"/>
    </row>
    <row r="147" spans="1:25" ht="15">
      <c r="A147" s="3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11"/>
        <v>-0.02551712962962963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12"/>
        <v>0</v>
      </c>
      <c r="Y147"/>
    </row>
    <row r="148" ht="15">
      <c r="Y148"/>
    </row>
    <row r="149" ht="15">
      <c r="Y149"/>
    </row>
    <row r="150" ht="15">
      <c r="Y150"/>
    </row>
    <row r="151" ht="15">
      <c r="Y151"/>
    </row>
    <row r="152" ht="15">
      <c r="Y152"/>
    </row>
    <row r="153" ht="15"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="80" zoomScaleNormal="80" zoomScalePageLayoutView="0" workbookViewId="0" topLeftCell="E36">
      <selection activeCell="K2" sqref="K2:K70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4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21</v>
      </c>
      <c r="C1" s="23" t="s">
        <v>6</v>
      </c>
      <c r="F1" s="18" t="s">
        <v>28</v>
      </c>
      <c r="G1" s="18"/>
      <c r="H1" s="34" t="s">
        <v>41</v>
      </c>
      <c r="I1" s="34" t="s">
        <v>47</v>
      </c>
      <c r="J1" s="34" t="s">
        <v>45</v>
      </c>
      <c r="K1" s="34" t="s">
        <v>46</v>
      </c>
    </row>
    <row r="2" spans="1:11" ht="15">
      <c r="A2" s="1">
        <f aca="true" t="shared" si="0" ref="A2:A36">K2</f>
        <v>102</v>
      </c>
      <c r="B2" s="25" t="e">
        <f>VALUE(REPLACE(H2,1,5,""))</f>
        <v>#VALUE!</v>
      </c>
      <c r="C2" t="str">
        <f>REPLACE(J2,FIND(".",J2),1,",")</f>
        <v>00:36:44,68</v>
      </c>
      <c r="H2">
        <v>1</v>
      </c>
      <c r="I2" t="s">
        <v>339</v>
      </c>
      <c r="J2" t="s">
        <v>339</v>
      </c>
      <c r="K2">
        <v>102</v>
      </c>
    </row>
    <row r="3" spans="1:11" ht="15">
      <c r="A3" s="1">
        <f t="shared" si="0"/>
        <v>95</v>
      </c>
      <c r="B3" s="25" t="e">
        <f aca="true" t="shared" si="1" ref="B3:B53">VALUE(REPLACE(H3,1,5,""))</f>
        <v>#VALUE!</v>
      </c>
      <c r="C3" t="str">
        <f aca="true" t="shared" si="2" ref="C3:C53">REPLACE(J3,FIND(".",J3),1,",")</f>
        <v>00:38:07,44</v>
      </c>
      <c r="H3">
        <v>2</v>
      </c>
      <c r="I3" t="s">
        <v>337</v>
      </c>
      <c r="J3" t="s">
        <v>338</v>
      </c>
      <c r="K3">
        <v>95</v>
      </c>
    </row>
    <row r="4" spans="1:11" ht="15">
      <c r="A4" s="1">
        <f t="shared" si="0"/>
        <v>98</v>
      </c>
      <c r="B4" s="25" t="e">
        <f t="shared" si="1"/>
        <v>#VALUE!</v>
      </c>
      <c r="C4" t="str">
        <f t="shared" si="2"/>
        <v>00:38:50,00</v>
      </c>
      <c r="H4">
        <v>3</v>
      </c>
      <c r="I4" t="s">
        <v>342</v>
      </c>
      <c r="J4" t="s">
        <v>341</v>
      </c>
      <c r="K4">
        <v>98</v>
      </c>
    </row>
    <row r="5" spans="1:11" ht="15">
      <c r="A5" s="1">
        <f t="shared" si="0"/>
        <v>101</v>
      </c>
      <c r="B5" s="25" t="e">
        <f t="shared" si="1"/>
        <v>#VALUE!</v>
      </c>
      <c r="C5" t="str">
        <f t="shared" si="2"/>
        <v>00:39:22,91</v>
      </c>
      <c r="H5">
        <v>4</v>
      </c>
      <c r="I5" t="s">
        <v>343</v>
      </c>
      <c r="J5" t="s">
        <v>336</v>
      </c>
      <c r="K5">
        <v>101</v>
      </c>
    </row>
    <row r="6" spans="1:11" ht="15">
      <c r="A6" s="1">
        <f t="shared" si="0"/>
        <v>127</v>
      </c>
      <c r="B6" s="25" t="e">
        <f t="shared" si="1"/>
        <v>#VALUE!</v>
      </c>
      <c r="C6" t="str">
        <f t="shared" si="2"/>
        <v>00:40:57,19</v>
      </c>
      <c r="H6">
        <v>5</v>
      </c>
      <c r="I6" t="s">
        <v>333</v>
      </c>
      <c r="J6" t="s">
        <v>334</v>
      </c>
      <c r="K6">
        <v>127</v>
      </c>
    </row>
    <row r="7" spans="1:11" ht="15">
      <c r="A7" s="1">
        <f t="shared" si="0"/>
        <v>142</v>
      </c>
      <c r="B7" s="25" t="e">
        <f t="shared" si="1"/>
        <v>#VALUE!</v>
      </c>
      <c r="C7" t="str">
        <f t="shared" si="2"/>
        <v>00:41:18,32</v>
      </c>
      <c r="H7">
        <v>6</v>
      </c>
      <c r="I7" t="s">
        <v>331</v>
      </c>
      <c r="J7" t="s">
        <v>332</v>
      </c>
      <c r="K7">
        <v>142</v>
      </c>
    </row>
    <row r="8" spans="1:11" ht="15">
      <c r="A8" s="1">
        <f t="shared" si="0"/>
        <v>138</v>
      </c>
      <c r="B8" s="25" t="e">
        <f t="shared" si="1"/>
        <v>#VALUE!</v>
      </c>
      <c r="C8" t="str">
        <f t="shared" si="2"/>
        <v>00:41:49,38</v>
      </c>
      <c r="H8">
        <v>7</v>
      </c>
      <c r="I8" t="s">
        <v>329</v>
      </c>
      <c r="J8" t="s">
        <v>330</v>
      </c>
      <c r="K8">
        <v>138</v>
      </c>
    </row>
    <row r="9" spans="1:11" ht="15">
      <c r="A9" s="1">
        <f t="shared" si="0"/>
        <v>13</v>
      </c>
      <c r="B9" s="25" t="e">
        <f t="shared" si="1"/>
        <v>#VALUE!</v>
      </c>
      <c r="C9" t="str">
        <f t="shared" si="2"/>
        <v>00:42:50,49</v>
      </c>
      <c r="H9">
        <v>8</v>
      </c>
      <c r="I9" t="s">
        <v>327</v>
      </c>
      <c r="J9" t="s">
        <v>328</v>
      </c>
      <c r="K9">
        <v>13</v>
      </c>
    </row>
    <row r="10" spans="1:11" ht="15">
      <c r="A10" s="1">
        <f t="shared" si="0"/>
        <v>139</v>
      </c>
      <c r="B10" s="25" t="e">
        <f t="shared" si="1"/>
        <v>#VALUE!</v>
      </c>
      <c r="C10" t="str">
        <f t="shared" si="2"/>
        <v>00:42:51,25</v>
      </c>
      <c r="H10">
        <v>9</v>
      </c>
      <c r="I10" t="s">
        <v>325</v>
      </c>
      <c r="J10" t="s">
        <v>326</v>
      </c>
      <c r="K10">
        <v>139</v>
      </c>
    </row>
    <row r="11" spans="1:11" ht="15">
      <c r="A11" s="1">
        <f t="shared" si="0"/>
        <v>149</v>
      </c>
      <c r="B11" s="25" t="e">
        <f t="shared" si="1"/>
        <v>#VALUE!</v>
      </c>
      <c r="C11" t="str">
        <f t="shared" si="2"/>
        <v>00:43:06,50</v>
      </c>
      <c r="H11">
        <v>10</v>
      </c>
      <c r="I11" t="s">
        <v>323</v>
      </c>
      <c r="J11" t="s">
        <v>324</v>
      </c>
      <c r="K11">
        <v>149</v>
      </c>
    </row>
    <row r="12" spans="1:11" ht="15">
      <c r="A12" s="1">
        <f t="shared" si="0"/>
        <v>93</v>
      </c>
      <c r="B12" s="25" t="e">
        <f t="shared" si="1"/>
        <v>#VALUE!</v>
      </c>
      <c r="C12" t="str">
        <f t="shared" si="2"/>
        <v>00:43:13,25</v>
      </c>
      <c r="H12">
        <v>11</v>
      </c>
      <c r="I12" t="s">
        <v>340</v>
      </c>
      <c r="J12" t="s">
        <v>320</v>
      </c>
      <c r="K12">
        <v>93</v>
      </c>
    </row>
    <row r="13" spans="1:11" ht="15">
      <c r="A13" s="1">
        <f t="shared" si="0"/>
        <v>143</v>
      </c>
      <c r="B13" s="25" t="e">
        <f t="shared" si="1"/>
        <v>#VALUE!</v>
      </c>
      <c r="C13" t="str">
        <f t="shared" si="2"/>
        <v>00:43:17,69</v>
      </c>
      <c r="H13">
        <v>12</v>
      </c>
      <c r="I13" t="s">
        <v>85</v>
      </c>
      <c r="J13" t="s">
        <v>318</v>
      </c>
      <c r="K13">
        <v>143</v>
      </c>
    </row>
    <row r="14" spans="1:11" ht="15">
      <c r="A14" s="1">
        <f t="shared" si="0"/>
        <v>155</v>
      </c>
      <c r="B14" s="25" t="e">
        <f t="shared" si="1"/>
        <v>#VALUE!</v>
      </c>
      <c r="C14" t="str">
        <f t="shared" si="2"/>
        <v>00:44:14,33</v>
      </c>
      <c r="H14">
        <v>13</v>
      </c>
      <c r="I14" t="s">
        <v>316</v>
      </c>
      <c r="J14" t="s">
        <v>317</v>
      </c>
      <c r="K14">
        <v>155</v>
      </c>
    </row>
    <row r="15" spans="1:11" ht="15">
      <c r="A15" s="1">
        <f t="shared" si="0"/>
        <v>148</v>
      </c>
      <c r="B15" s="25" t="e">
        <f t="shared" si="1"/>
        <v>#VALUE!</v>
      </c>
      <c r="C15" t="str">
        <f t="shared" si="2"/>
        <v>00:44:39,84</v>
      </c>
      <c r="H15">
        <v>14</v>
      </c>
      <c r="I15" t="s">
        <v>314</v>
      </c>
      <c r="J15" t="s">
        <v>315</v>
      </c>
      <c r="K15">
        <v>148</v>
      </c>
    </row>
    <row r="16" spans="1:11" ht="15">
      <c r="A16" s="1">
        <f t="shared" si="0"/>
        <v>111</v>
      </c>
      <c r="B16" s="25" t="e">
        <f t="shared" si="1"/>
        <v>#VALUE!</v>
      </c>
      <c r="C16" t="str">
        <f t="shared" si="2"/>
        <v>00:45:27,92</v>
      </c>
      <c r="H16">
        <v>15</v>
      </c>
      <c r="I16" t="s">
        <v>312</v>
      </c>
      <c r="J16" t="s">
        <v>313</v>
      </c>
      <c r="K16">
        <v>111</v>
      </c>
    </row>
    <row r="17" spans="1:11" ht="15">
      <c r="A17" s="1">
        <f t="shared" si="0"/>
        <v>152</v>
      </c>
      <c r="B17" s="25" t="e">
        <f t="shared" si="1"/>
        <v>#VALUE!</v>
      </c>
      <c r="C17" t="str">
        <f t="shared" si="2"/>
        <v>00:46:20,20</v>
      </c>
      <c r="H17">
        <v>16</v>
      </c>
      <c r="I17" t="s">
        <v>310</v>
      </c>
      <c r="J17" t="s">
        <v>311</v>
      </c>
      <c r="K17">
        <v>152</v>
      </c>
    </row>
    <row r="18" spans="1:11" ht="15">
      <c r="A18" s="1">
        <f t="shared" si="0"/>
        <v>153</v>
      </c>
      <c r="B18" s="25" t="e">
        <f t="shared" si="1"/>
        <v>#VALUE!</v>
      </c>
      <c r="C18" t="str">
        <f t="shared" si="2"/>
        <v>00:46:45,95</v>
      </c>
      <c r="H18">
        <v>17</v>
      </c>
      <c r="I18" t="s">
        <v>308</v>
      </c>
      <c r="J18" t="s">
        <v>309</v>
      </c>
      <c r="K18">
        <v>153</v>
      </c>
    </row>
    <row r="19" spans="1:11" ht="15">
      <c r="A19" s="1">
        <f t="shared" si="0"/>
        <v>136</v>
      </c>
      <c r="B19" s="25" t="e">
        <f t="shared" si="1"/>
        <v>#VALUE!</v>
      </c>
      <c r="C19" t="str">
        <f t="shared" si="2"/>
        <v>00:47:07,72</v>
      </c>
      <c r="H19">
        <v>18</v>
      </c>
      <c r="I19" t="s">
        <v>306</v>
      </c>
      <c r="J19" t="s">
        <v>307</v>
      </c>
      <c r="K19">
        <v>136</v>
      </c>
    </row>
    <row r="20" spans="1:11" ht="15">
      <c r="A20" s="1">
        <f t="shared" si="0"/>
        <v>99</v>
      </c>
      <c r="B20" s="25" t="e">
        <f t="shared" si="1"/>
        <v>#VALUE!</v>
      </c>
      <c r="C20" t="str">
        <f t="shared" si="2"/>
        <v>00:47:26,61</v>
      </c>
      <c r="H20">
        <v>19</v>
      </c>
      <c r="I20" t="s">
        <v>304</v>
      </c>
      <c r="J20" t="s">
        <v>305</v>
      </c>
      <c r="K20">
        <v>99</v>
      </c>
    </row>
    <row r="21" spans="1:11" ht="15">
      <c r="A21" s="1">
        <f t="shared" si="0"/>
        <v>120</v>
      </c>
      <c r="B21" s="25" t="e">
        <f t="shared" si="1"/>
        <v>#VALUE!</v>
      </c>
      <c r="C21" t="str">
        <f t="shared" si="2"/>
        <v>00:47:33,82</v>
      </c>
      <c r="H21">
        <v>20</v>
      </c>
      <c r="I21" t="s">
        <v>302</v>
      </c>
      <c r="J21" t="s">
        <v>303</v>
      </c>
      <c r="K21">
        <v>120</v>
      </c>
    </row>
    <row r="22" spans="1:11" ht="15">
      <c r="A22" s="1">
        <f t="shared" si="0"/>
        <v>94</v>
      </c>
      <c r="B22" s="25" t="e">
        <f t="shared" si="1"/>
        <v>#VALUE!</v>
      </c>
      <c r="C22" t="str">
        <f t="shared" si="2"/>
        <v>00:47:56,84</v>
      </c>
      <c r="H22">
        <v>21</v>
      </c>
      <c r="I22" t="s">
        <v>300</v>
      </c>
      <c r="J22" t="s">
        <v>301</v>
      </c>
      <c r="K22">
        <v>94</v>
      </c>
    </row>
    <row r="23" spans="1:11" ht="15">
      <c r="A23" s="1">
        <f t="shared" si="0"/>
        <v>110</v>
      </c>
      <c r="B23" s="25" t="e">
        <f t="shared" si="1"/>
        <v>#VALUE!</v>
      </c>
      <c r="C23" t="str">
        <f t="shared" si="2"/>
        <v>00:48:11,53</v>
      </c>
      <c r="H23">
        <v>22</v>
      </c>
      <c r="I23" t="s">
        <v>298</v>
      </c>
      <c r="J23" t="s">
        <v>299</v>
      </c>
      <c r="K23">
        <v>110</v>
      </c>
    </row>
    <row r="24" spans="1:11" ht="15">
      <c r="A24" s="1">
        <f t="shared" si="0"/>
        <v>122</v>
      </c>
      <c r="B24" s="25" t="e">
        <f t="shared" si="1"/>
        <v>#VALUE!</v>
      </c>
      <c r="C24" t="str">
        <f t="shared" si="2"/>
        <v>00:48:14,36</v>
      </c>
      <c r="H24">
        <v>23</v>
      </c>
      <c r="I24" t="s">
        <v>296</v>
      </c>
      <c r="J24" t="s">
        <v>297</v>
      </c>
      <c r="K24">
        <v>122</v>
      </c>
    </row>
    <row r="25" spans="1:11" ht="15">
      <c r="A25" s="1">
        <f t="shared" si="0"/>
        <v>130</v>
      </c>
      <c r="B25" s="25" t="e">
        <f t="shared" si="1"/>
        <v>#VALUE!</v>
      </c>
      <c r="C25" t="str">
        <f t="shared" si="2"/>
        <v>00:48:27,77</v>
      </c>
      <c r="H25">
        <v>24</v>
      </c>
      <c r="I25" t="s">
        <v>294</v>
      </c>
      <c r="J25" t="s">
        <v>295</v>
      </c>
      <c r="K25">
        <v>130</v>
      </c>
    </row>
    <row r="26" spans="1:11" ht="15">
      <c r="A26" s="1">
        <f t="shared" si="0"/>
        <v>137</v>
      </c>
      <c r="B26" s="25" t="e">
        <f t="shared" si="1"/>
        <v>#VALUE!</v>
      </c>
      <c r="C26" t="str">
        <f t="shared" si="2"/>
        <v>00:48:32,30</v>
      </c>
      <c r="H26">
        <v>25</v>
      </c>
      <c r="I26" t="s">
        <v>292</v>
      </c>
      <c r="J26" t="s">
        <v>293</v>
      </c>
      <c r="K26">
        <v>137</v>
      </c>
    </row>
    <row r="27" spans="1:11" ht="15">
      <c r="A27" s="1">
        <f t="shared" si="0"/>
        <v>108</v>
      </c>
      <c r="B27" s="25" t="e">
        <f t="shared" si="1"/>
        <v>#VALUE!</v>
      </c>
      <c r="C27" t="str">
        <f t="shared" si="2"/>
        <v>00:48:37,38</v>
      </c>
      <c r="H27">
        <v>26</v>
      </c>
      <c r="I27" t="s">
        <v>290</v>
      </c>
      <c r="J27" t="s">
        <v>291</v>
      </c>
      <c r="K27">
        <v>108</v>
      </c>
    </row>
    <row r="28" spans="1:11" ht="15">
      <c r="A28" s="1">
        <f t="shared" si="0"/>
        <v>146</v>
      </c>
      <c r="B28" s="25" t="e">
        <f t="shared" si="1"/>
        <v>#VALUE!</v>
      </c>
      <c r="C28" t="str">
        <f t="shared" si="2"/>
        <v>00:48:52,22</v>
      </c>
      <c r="H28">
        <v>27</v>
      </c>
      <c r="I28" t="s">
        <v>288</v>
      </c>
      <c r="J28" t="s">
        <v>289</v>
      </c>
      <c r="K28">
        <v>146</v>
      </c>
    </row>
    <row r="29" spans="1:11" ht="15">
      <c r="A29" s="1">
        <f t="shared" si="0"/>
        <v>132</v>
      </c>
      <c r="B29" s="25" t="e">
        <f t="shared" si="1"/>
        <v>#VALUE!</v>
      </c>
      <c r="C29" t="str">
        <f t="shared" si="2"/>
        <v>00:49:00,08</v>
      </c>
      <c r="H29">
        <v>28</v>
      </c>
      <c r="I29" t="s">
        <v>286</v>
      </c>
      <c r="J29" t="s">
        <v>287</v>
      </c>
      <c r="K29">
        <v>132</v>
      </c>
    </row>
    <row r="30" spans="1:11" ht="15">
      <c r="A30" s="1">
        <f t="shared" si="0"/>
        <v>121</v>
      </c>
      <c r="B30" s="25" t="e">
        <f t="shared" si="1"/>
        <v>#VALUE!</v>
      </c>
      <c r="C30" t="str">
        <f t="shared" si="2"/>
        <v>00:49:04,58</v>
      </c>
      <c r="H30">
        <v>29</v>
      </c>
      <c r="I30" t="s">
        <v>284</v>
      </c>
      <c r="J30" t="s">
        <v>285</v>
      </c>
      <c r="K30">
        <v>121</v>
      </c>
    </row>
    <row r="31" spans="1:11" ht="15">
      <c r="A31" s="1">
        <f t="shared" si="0"/>
        <v>100</v>
      </c>
      <c r="B31" s="25" t="e">
        <f t="shared" si="1"/>
        <v>#VALUE!</v>
      </c>
      <c r="C31" t="str">
        <f t="shared" si="2"/>
        <v>00:49:20,09</v>
      </c>
      <c r="H31">
        <v>30</v>
      </c>
      <c r="I31" t="s">
        <v>282</v>
      </c>
      <c r="J31" t="s">
        <v>283</v>
      </c>
      <c r="K31">
        <v>100</v>
      </c>
    </row>
    <row r="32" spans="1:11" ht="15">
      <c r="A32" s="1">
        <f t="shared" si="0"/>
        <v>125</v>
      </c>
      <c r="B32" s="25" t="e">
        <f t="shared" si="1"/>
        <v>#VALUE!</v>
      </c>
      <c r="C32" t="str">
        <f t="shared" si="2"/>
        <v>00:49:20,33</v>
      </c>
      <c r="H32">
        <v>31</v>
      </c>
      <c r="I32" t="s">
        <v>280</v>
      </c>
      <c r="J32" t="s">
        <v>281</v>
      </c>
      <c r="K32">
        <v>125</v>
      </c>
    </row>
    <row r="33" spans="1:11" ht="15">
      <c r="A33" s="1">
        <f t="shared" si="0"/>
        <v>113</v>
      </c>
      <c r="B33" s="25" t="e">
        <f t="shared" si="1"/>
        <v>#VALUE!</v>
      </c>
      <c r="C33" t="str">
        <f t="shared" si="2"/>
        <v>00:49:42,53</v>
      </c>
      <c r="H33">
        <v>32</v>
      </c>
      <c r="I33" t="s">
        <v>278</v>
      </c>
      <c r="J33" t="s">
        <v>279</v>
      </c>
      <c r="K33">
        <v>113</v>
      </c>
    </row>
    <row r="34" spans="1:11" ht="15">
      <c r="A34" s="1">
        <f t="shared" si="0"/>
        <v>128</v>
      </c>
      <c r="B34" s="25" t="e">
        <f t="shared" si="1"/>
        <v>#VALUE!</v>
      </c>
      <c r="C34" t="str">
        <f t="shared" si="2"/>
        <v>00:50:06,94</v>
      </c>
      <c r="H34">
        <v>33</v>
      </c>
      <c r="I34" t="s">
        <v>276</v>
      </c>
      <c r="J34" t="s">
        <v>277</v>
      </c>
      <c r="K34">
        <v>128</v>
      </c>
    </row>
    <row r="35" spans="1:11" ht="15">
      <c r="A35" s="1">
        <f t="shared" si="0"/>
        <v>158</v>
      </c>
      <c r="B35" s="25" t="e">
        <f t="shared" si="1"/>
        <v>#VALUE!</v>
      </c>
      <c r="C35" t="str">
        <f t="shared" si="2"/>
        <v>00:50:17,76</v>
      </c>
      <c r="H35">
        <v>34</v>
      </c>
      <c r="I35" t="s">
        <v>274</v>
      </c>
      <c r="J35" t="s">
        <v>275</v>
      </c>
      <c r="K35">
        <v>158</v>
      </c>
    </row>
    <row r="36" spans="1:11" ht="15">
      <c r="A36" s="1">
        <f t="shared" si="0"/>
        <v>126</v>
      </c>
      <c r="B36" s="25" t="e">
        <f t="shared" si="1"/>
        <v>#VALUE!</v>
      </c>
      <c r="C36" t="str">
        <f t="shared" si="2"/>
        <v>00:50:33,83</v>
      </c>
      <c r="H36">
        <v>35</v>
      </c>
      <c r="I36" t="s">
        <v>272</v>
      </c>
      <c r="J36" t="s">
        <v>273</v>
      </c>
      <c r="K36">
        <v>126</v>
      </c>
    </row>
    <row r="37" spans="1:11" ht="15">
      <c r="A37" s="1">
        <f aca="true" t="shared" si="3" ref="A37:A53">K37</f>
        <v>154</v>
      </c>
      <c r="B37" s="25" t="e">
        <f t="shared" si="1"/>
        <v>#VALUE!</v>
      </c>
      <c r="C37" t="str">
        <f t="shared" si="2"/>
        <v>00:50:55,18</v>
      </c>
      <c r="H37">
        <v>36</v>
      </c>
      <c r="I37" t="s">
        <v>270</v>
      </c>
      <c r="J37" t="s">
        <v>271</v>
      </c>
      <c r="K37">
        <v>154</v>
      </c>
    </row>
    <row r="38" spans="1:11" ht="15">
      <c r="A38" s="1">
        <f t="shared" si="3"/>
        <v>107</v>
      </c>
      <c r="B38" s="25" t="e">
        <f t="shared" si="1"/>
        <v>#VALUE!</v>
      </c>
      <c r="C38" t="str">
        <f t="shared" si="2"/>
        <v>00:51:01,69</v>
      </c>
      <c r="H38">
        <v>37</v>
      </c>
      <c r="I38" t="s">
        <v>268</v>
      </c>
      <c r="J38" t="s">
        <v>269</v>
      </c>
      <c r="K38">
        <v>107</v>
      </c>
    </row>
    <row r="39" spans="1:11" ht="15">
      <c r="A39" s="1">
        <f t="shared" si="3"/>
        <v>119</v>
      </c>
      <c r="B39" s="25" t="e">
        <f t="shared" si="1"/>
        <v>#VALUE!</v>
      </c>
      <c r="C39" t="str">
        <f t="shared" si="2"/>
        <v>00:51:19,44</v>
      </c>
      <c r="H39">
        <v>38</v>
      </c>
      <c r="I39" t="s">
        <v>266</v>
      </c>
      <c r="J39" t="s">
        <v>267</v>
      </c>
      <c r="K39">
        <v>119</v>
      </c>
    </row>
    <row r="40" spans="1:11" ht="15">
      <c r="A40" s="1">
        <f t="shared" si="3"/>
        <v>140</v>
      </c>
      <c r="B40" s="25" t="e">
        <f t="shared" si="1"/>
        <v>#VALUE!</v>
      </c>
      <c r="C40" t="str">
        <f t="shared" si="2"/>
        <v>00:51:41,14</v>
      </c>
      <c r="H40">
        <v>39</v>
      </c>
      <c r="I40" t="s">
        <v>264</v>
      </c>
      <c r="J40" t="s">
        <v>265</v>
      </c>
      <c r="K40">
        <v>140</v>
      </c>
    </row>
    <row r="41" spans="1:11" ht="15">
      <c r="A41" s="1">
        <f t="shared" si="3"/>
        <v>96</v>
      </c>
      <c r="B41" s="25" t="e">
        <f t="shared" si="1"/>
        <v>#VALUE!</v>
      </c>
      <c r="C41" t="str">
        <f t="shared" si="2"/>
        <v>00:52:11,73</v>
      </c>
      <c r="H41">
        <v>40</v>
      </c>
      <c r="I41" t="s">
        <v>262</v>
      </c>
      <c r="J41" t="s">
        <v>263</v>
      </c>
      <c r="K41">
        <v>96</v>
      </c>
    </row>
    <row r="42" spans="1:11" ht="15">
      <c r="A42" s="1">
        <f t="shared" si="3"/>
        <v>129</v>
      </c>
      <c r="B42" s="25" t="e">
        <f t="shared" si="1"/>
        <v>#VALUE!</v>
      </c>
      <c r="C42" t="str">
        <f t="shared" si="2"/>
        <v>00:52:16,67</v>
      </c>
      <c r="H42">
        <v>41</v>
      </c>
      <c r="I42" t="s">
        <v>260</v>
      </c>
      <c r="J42" t="s">
        <v>261</v>
      </c>
      <c r="K42">
        <v>129</v>
      </c>
    </row>
    <row r="43" spans="1:11" ht="15">
      <c r="A43" s="1">
        <f t="shared" si="3"/>
        <v>117</v>
      </c>
      <c r="B43" s="25" t="e">
        <f t="shared" si="1"/>
        <v>#VALUE!</v>
      </c>
      <c r="C43" t="str">
        <f t="shared" si="2"/>
        <v>00:52:24,00</v>
      </c>
      <c r="H43">
        <v>42</v>
      </c>
      <c r="I43" t="s">
        <v>258</v>
      </c>
      <c r="J43" t="s">
        <v>259</v>
      </c>
      <c r="K43">
        <v>117</v>
      </c>
    </row>
    <row r="44" spans="1:11" ht="15">
      <c r="A44" s="1">
        <f t="shared" si="3"/>
        <v>144</v>
      </c>
      <c r="B44" s="25" t="e">
        <f t="shared" si="1"/>
        <v>#VALUE!</v>
      </c>
      <c r="C44" t="str">
        <f t="shared" si="2"/>
        <v>00:53:03,41</v>
      </c>
      <c r="H44">
        <v>43</v>
      </c>
      <c r="I44" t="s">
        <v>256</v>
      </c>
      <c r="J44" t="s">
        <v>257</v>
      </c>
      <c r="K44">
        <v>144</v>
      </c>
    </row>
    <row r="45" spans="1:11" ht="15">
      <c r="A45" s="1">
        <f t="shared" si="3"/>
        <v>124</v>
      </c>
      <c r="B45" s="25" t="e">
        <f t="shared" si="1"/>
        <v>#VALUE!</v>
      </c>
      <c r="C45" t="str">
        <f t="shared" si="2"/>
        <v>00:53:14,59</v>
      </c>
      <c r="H45">
        <v>44</v>
      </c>
      <c r="I45" t="s">
        <v>254</v>
      </c>
      <c r="J45" t="s">
        <v>255</v>
      </c>
      <c r="K45">
        <v>124</v>
      </c>
    </row>
    <row r="46" spans="1:11" ht="15">
      <c r="A46" s="1">
        <f t="shared" si="3"/>
        <v>151</v>
      </c>
      <c r="B46" s="25" t="e">
        <f t="shared" si="1"/>
        <v>#VALUE!</v>
      </c>
      <c r="C46" t="str">
        <f t="shared" si="2"/>
        <v>00:54:01,75</v>
      </c>
      <c r="H46">
        <v>45</v>
      </c>
      <c r="I46" t="s">
        <v>252</v>
      </c>
      <c r="J46" t="s">
        <v>253</v>
      </c>
      <c r="K46">
        <v>151</v>
      </c>
    </row>
    <row r="47" spans="1:11" ht="15">
      <c r="A47" s="1">
        <f t="shared" si="3"/>
        <v>150</v>
      </c>
      <c r="B47" s="25" t="e">
        <f t="shared" si="1"/>
        <v>#VALUE!</v>
      </c>
      <c r="C47" t="str">
        <f t="shared" si="2"/>
        <v>00:54:25,25</v>
      </c>
      <c r="H47">
        <v>46</v>
      </c>
      <c r="I47" t="s">
        <v>250</v>
      </c>
      <c r="J47" t="s">
        <v>251</v>
      </c>
      <c r="K47">
        <v>150</v>
      </c>
    </row>
    <row r="48" spans="1:11" ht="15">
      <c r="A48" s="1">
        <f t="shared" si="3"/>
        <v>104</v>
      </c>
      <c r="B48" s="25" t="e">
        <f t="shared" si="1"/>
        <v>#VALUE!</v>
      </c>
      <c r="C48" t="str">
        <f t="shared" si="2"/>
        <v>00:54:31,28</v>
      </c>
      <c r="H48">
        <v>47</v>
      </c>
      <c r="I48" t="s">
        <v>248</v>
      </c>
      <c r="J48" t="s">
        <v>249</v>
      </c>
      <c r="K48">
        <v>104</v>
      </c>
    </row>
    <row r="49" spans="1:11" ht="15">
      <c r="A49" s="1">
        <f t="shared" si="3"/>
        <v>106</v>
      </c>
      <c r="B49" s="25" t="e">
        <f t="shared" si="1"/>
        <v>#VALUE!</v>
      </c>
      <c r="C49" t="str">
        <f t="shared" si="2"/>
        <v>00:54:39,39</v>
      </c>
      <c r="H49">
        <v>48</v>
      </c>
      <c r="I49" t="s">
        <v>246</v>
      </c>
      <c r="J49" t="s">
        <v>247</v>
      </c>
      <c r="K49">
        <v>106</v>
      </c>
    </row>
    <row r="50" spans="1:11" ht="15">
      <c r="A50" s="1">
        <f t="shared" si="3"/>
        <v>92</v>
      </c>
      <c r="B50" s="25" t="e">
        <f t="shared" si="1"/>
        <v>#VALUE!</v>
      </c>
      <c r="C50" t="str">
        <f t="shared" si="2"/>
        <v>00:54:58,48</v>
      </c>
      <c r="H50">
        <v>49</v>
      </c>
      <c r="I50" t="s">
        <v>244</v>
      </c>
      <c r="J50" t="s">
        <v>245</v>
      </c>
      <c r="K50">
        <v>92</v>
      </c>
    </row>
    <row r="51" spans="1:11" ht="15">
      <c r="A51" s="1">
        <f t="shared" si="3"/>
        <v>105</v>
      </c>
      <c r="B51" s="25" t="e">
        <f t="shared" si="1"/>
        <v>#VALUE!</v>
      </c>
      <c r="C51" t="str">
        <f t="shared" si="2"/>
        <v>00:56:07,81</v>
      </c>
      <c r="H51">
        <v>50</v>
      </c>
      <c r="I51" t="s">
        <v>242</v>
      </c>
      <c r="J51" t="s">
        <v>243</v>
      </c>
      <c r="K51">
        <v>105</v>
      </c>
    </row>
    <row r="52" spans="1:11" ht="15">
      <c r="A52" s="1">
        <f t="shared" si="3"/>
        <v>123</v>
      </c>
      <c r="B52" s="25" t="e">
        <f t="shared" si="1"/>
        <v>#VALUE!</v>
      </c>
      <c r="C52" t="str">
        <f t="shared" si="2"/>
        <v>00:56:11,68</v>
      </c>
      <c r="H52">
        <v>51</v>
      </c>
      <c r="I52" t="s">
        <v>240</v>
      </c>
      <c r="J52" t="s">
        <v>241</v>
      </c>
      <c r="K52">
        <v>123</v>
      </c>
    </row>
    <row r="53" spans="1:11" ht="15">
      <c r="A53" s="1">
        <f t="shared" si="3"/>
        <v>141</v>
      </c>
      <c r="B53" s="25" t="e">
        <f t="shared" si="1"/>
        <v>#VALUE!</v>
      </c>
      <c r="C53" t="str">
        <f t="shared" si="2"/>
        <v>00:56:14,75</v>
      </c>
      <c r="H53">
        <v>52</v>
      </c>
      <c r="I53" t="s">
        <v>238</v>
      </c>
      <c r="J53" t="s">
        <v>239</v>
      </c>
      <c r="K53">
        <v>141</v>
      </c>
    </row>
    <row r="54" spans="1:11" ht="15">
      <c r="A54" s="1">
        <f>K54</f>
        <v>114</v>
      </c>
      <c r="B54" s="25" t="e">
        <f>VALUE(REPLACE(H54,1,5,""))</f>
        <v>#VALUE!</v>
      </c>
      <c r="C54" t="str">
        <f>REPLACE(J54,FIND(".",J54),1,",")</f>
        <v>00:56:16,87</v>
      </c>
      <c r="H54">
        <v>53</v>
      </c>
      <c r="I54" t="s">
        <v>236</v>
      </c>
      <c r="J54" t="s">
        <v>237</v>
      </c>
      <c r="K54">
        <v>114</v>
      </c>
    </row>
    <row r="55" spans="1:11" ht="15">
      <c r="A55" s="1">
        <f>K55</f>
        <v>103</v>
      </c>
      <c r="B55" s="25" t="e">
        <f>VALUE(REPLACE(H55,1,5,""))</f>
        <v>#VALUE!</v>
      </c>
      <c r="C55" t="str">
        <f>REPLACE(J55,FIND(".",J55),1,",")</f>
        <v>00:56:41,50</v>
      </c>
      <c r="H55">
        <v>54</v>
      </c>
      <c r="I55" t="s">
        <v>234</v>
      </c>
      <c r="J55" t="s">
        <v>235</v>
      </c>
      <c r="K55">
        <v>103</v>
      </c>
    </row>
    <row r="56" spans="1:11" ht="15">
      <c r="A56" s="1">
        <f>K56</f>
        <v>134</v>
      </c>
      <c r="B56" s="25" t="e">
        <f>VALUE(REPLACE(H56,1,5,""))</f>
        <v>#VALUE!</v>
      </c>
      <c r="C56" t="str">
        <f>REPLACE(J56,FIND(".",J56),1,",")</f>
        <v>00:56:59,20</v>
      </c>
      <c r="H56">
        <v>55</v>
      </c>
      <c r="I56" t="s">
        <v>232</v>
      </c>
      <c r="J56" t="s">
        <v>233</v>
      </c>
      <c r="K56">
        <v>134</v>
      </c>
    </row>
    <row r="57" spans="1:11" ht="15">
      <c r="A57" s="1">
        <f aca="true" t="shared" si="4" ref="A57:A65">K56</f>
        <v>134</v>
      </c>
      <c r="B57" s="25" t="e">
        <f aca="true" t="shared" si="5" ref="B57:B66">VALUE(REPLACE(H56,1,5,""))</f>
        <v>#VALUE!</v>
      </c>
      <c r="C57" t="str">
        <f aca="true" t="shared" si="6" ref="C57:C66">REPLACE(J56,FIND(".",J56),1,",")</f>
        <v>00:56:59,20</v>
      </c>
      <c r="H57">
        <v>56</v>
      </c>
      <c r="I57" t="s">
        <v>230</v>
      </c>
      <c r="J57" t="s">
        <v>231</v>
      </c>
      <c r="K57">
        <v>118</v>
      </c>
    </row>
    <row r="58" spans="1:11" ht="15">
      <c r="A58" s="1">
        <f t="shared" si="4"/>
        <v>118</v>
      </c>
      <c r="B58" s="25" t="e">
        <f t="shared" si="5"/>
        <v>#VALUE!</v>
      </c>
      <c r="C58" t="str">
        <f t="shared" si="6"/>
        <v>00:56:59,95</v>
      </c>
      <c r="H58">
        <v>57</v>
      </c>
      <c r="I58" t="s">
        <v>228</v>
      </c>
      <c r="J58" t="s">
        <v>229</v>
      </c>
      <c r="K58">
        <v>116</v>
      </c>
    </row>
    <row r="59" spans="1:11" ht="15">
      <c r="A59" s="1">
        <f t="shared" si="4"/>
        <v>116</v>
      </c>
      <c r="B59" s="25" t="e">
        <f t="shared" si="5"/>
        <v>#VALUE!</v>
      </c>
      <c r="C59" t="str">
        <f t="shared" si="6"/>
        <v>00:57:05,83</v>
      </c>
      <c r="H59">
        <v>58</v>
      </c>
      <c r="I59" t="s">
        <v>226</v>
      </c>
      <c r="J59" t="s">
        <v>227</v>
      </c>
      <c r="K59">
        <v>112</v>
      </c>
    </row>
    <row r="60" spans="1:11" ht="15">
      <c r="A60" s="1">
        <f t="shared" si="4"/>
        <v>112</v>
      </c>
      <c r="B60" s="25" t="e">
        <f t="shared" si="5"/>
        <v>#VALUE!</v>
      </c>
      <c r="C60" t="str">
        <f t="shared" si="6"/>
        <v>00:57:24,51</v>
      </c>
      <c r="H60">
        <v>59</v>
      </c>
      <c r="I60" t="s">
        <v>224</v>
      </c>
      <c r="J60" t="s">
        <v>225</v>
      </c>
      <c r="K60">
        <v>156</v>
      </c>
    </row>
    <row r="61" spans="1:11" ht="15">
      <c r="A61" s="1">
        <f t="shared" si="4"/>
        <v>156</v>
      </c>
      <c r="B61" s="25" t="e">
        <f t="shared" si="5"/>
        <v>#VALUE!</v>
      </c>
      <c r="C61" t="str">
        <f t="shared" si="6"/>
        <v>00:57:36,45</v>
      </c>
      <c r="H61">
        <v>60</v>
      </c>
      <c r="I61" t="s">
        <v>222</v>
      </c>
      <c r="J61" t="s">
        <v>223</v>
      </c>
      <c r="K61">
        <v>109</v>
      </c>
    </row>
    <row r="62" spans="1:11" ht="15">
      <c r="A62" s="1">
        <f t="shared" si="4"/>
        <v>109</v>
      </c>
      <c r="B62" s="25" t="e">
        <f t="shared" si="5"/>
        <v>#VALUE!</v>
      </c>
      <c r="C62" t="str">
        <f t="shared" si="6"/>
        <v>00:57:45,53</v>
      </c>
      <c r="H62">
        <v>61</v>
      </c>
      <c r="I62" t="s">
        <v>220</v>
      </c>
      <c r="J62" t="s">
        <v>221</v>
      </c>
      <c r="K62">
        <v>159</v>
      </c>
    </row>
    <row r="63" spans="1:11" ht="15">
      <c r="A63" s="1">
        <f t="shared" si="4"/>
        <v>159</v>
      </c>
      <c r="B63" s="25" t="e">
        <f t="shared" si="5"/>
        <v>#VALUE!</v>
      </c>
      <c r="C63" t="str">
        <f t="shared" si="6"/>
        <v>01:00:27,28</v>
      </c>
      <c r="H63">
        <v>62</v>
      </c>
      <c r="I63" t="s">
        <v>218</v>
      </c>
      <c r="J63" t="s">
        <v>219</v>
      </c>
      <c r="K63">
        <v>135</v>
      </c>
    </row>
    <row r="64" spans="1:11" ht="15">
      <c r="A64" s="1">
        <f t="shared" si="4"/>
        <v>135</v>
      </c>
      <c r="B64" s="25" t="e">
        <f t="shared" si="5"/>
        <v>#VALUE!</v>
      </c>
      <c r="C64" t="str">
        <f t="shared" si="6"/>
        <v>01:01:05,93</v>
      </c>
      <c r="H64">
        <v>63</v>
      </c>
      <c r="I64" t="s">
        <v>216</v>
      </c>
      <c r="J64" t="s">
        <v>217</v>
      </c>
      <c r="K64">
        <v>145</v>
      </c>
    </row>
    <row r="65" spans="1:11" ht="15">
      <c r="A65" s="1">
        <f t="shared" si="4"/>
        <v>145</v>
      </c>
      <c r="B65" s="25" t="e">
        <f t="shared" si="5"/>
        <v>#VALUE!</v>
      </c>
      <c r="C65" t="str">
        <f t="shared" si="6"/>
        <v>01:02:22,29</v>
      </c>
      <c r="H65">
        <v>64</v>
      </c>
      <c r="I65" t="s">
        <v>214</v>
      </c>
      <c r="J65" t="s">
        <v>215</v>
      </c>
      <c r="K65">
        <v>115</v>
      </c>
    </row>
    <row r="66" spans="1:11" ht="15">
      <c r="A66" s="1">
        <f aca="true" t="shared" si="7" ref="A66:A90">K65</f>
        <v>115</v>
      </c>
      <c r="B66" s="25" t="e">
        <f t="shared" si="5"/>
        <v>#VALUE!</v>
      </c>
      <c r="C66" t="str">
        <f t="shared" si="6"/>
        <v>01:02:22,69</v>
      </c>
      <c r="H66">
        <v>65</v>
      </c>
      <c r="I66" t="s">
        <v>212</v>
      </c>
      <c r="J66" t="s">
        <v>213</v>
      </c>
      <c r="K66">
        <v>147</v>
      </c>
    </row>
    <row r="67" spans="1:11" ht="15">
      <c r="A67" s="1">
        <f t="shared" si="7"/>
        <v>147</v>
      </c>
      <c r="B67" s="25" t="e">
        <f aca="true" t="shared" si="8" ref="B67:B90">VALUE(REPLACE(H66,1,5,""))</f>
        <v>#VALUE!</v>
      </c>
      <c r="C67" t="str">
        <f aca="true" t="shared" si="9" ref="C67:C90">REPLACE(J66,FIND(".",J66),1,",")</f>
        <v>01:03:22,14</v>
      </c>
      <c r="H67">
        <v>66</v>
      </c>
      <c r="I67" t="s">
        <v>210</v>
      </c>
      <c r="J67" t="s">
        <v>211</v>
      </c>
      <c r="K67">
        <v>157</v>
      </c>
    </row>
    <row r="68" spans="1:11" ht="15">
      <c r="A68" s="1">
        <f t="shared" si="7"/>
        <v>157</v>
      </c>
      <c r="B68" s="25" t="e">
        <f t="shared" si="8"/>
        <v>#VALUE!</v>
      </c>
      <c r="C68" t="str">
        <f t="shared" si="9"/>
        <v>01:04:59,89</v>
      </c>
      <c r="H68">
        <v>67</v>
      </c>
      <c r="I68" t="s">
        <v>208</v>
      </c>
      <c r="J68" t="s">
        <v>209</v>
      </c>
      <c r="K68">
        <v>97</v>
      </c>
    </row>
    <row r="69" spans="1:11" ht="15">
      <c r="A69" s="1">
        <f t="shared" si="7"/>
        <v>97</v>
      </c>
      <c r="B69" s="25" t="e">
        <f t="shared" si="8"/>
        <v>#VALUE!</v>
      </c>
      <c r="C69" t="str">
        <f t="shared" si="9"/>
        <v>01:07:11,62</v>
      </c>
      <c r="H69">
        <v>68</v>
      </c>
      <c r="I69" t="s">
        <v>206</v>
      </c>
      <c r="J69" t="s">
        <v>207</v>
      </c>
      <c r="K69">
        <v>131</v>
      </c>
    </row>
    <row r="70" spans="1:11" ht="15">
      <c r="A70" s="1">
        <f t="shared" si="7"/>
        <v>131</v>
      </c>
      <c r="B70" s="25" t="e">
        <f t="shared" si="8"/>
        <v>#VALUE!</v>
      </c>
      <c r="C70" t="str">
        <f t="shared" si="9"/>
        <v>01:10:13,22</v>
      </c>
      <c r="H70">
        <v>69</v>
      </c>
      <c r="I70" t="s">
        <v>204</v>
      </c>
      <c r="J70" t="s">
        <v>205</v>
      </c>
      <c r="K70">
        <v>133</v>
      </c>
    </row>
    <row r="71" spans="1:9" ht="15">
      <c r="A71" s="1">
        <f t="shared" si="7"/>
        <v>133</v>
      </c>
      <c r="B71" s="25" t="e">
        <f t="shared" si="8"/>
        <v>#VALUE!</v>
      </c>
      <c r="C71" t="str">
        <f t="shared" si="9"/>
        <v>01:11:17,33</v>
      </c>
      <c r="I71"/>
    </row>
    <row r="72" spans="1:9" ht="15">
      <c r="A72" s="1">
        <f t="shared" si="7"/>
        <v>0</v>
      </c>
      <c r="B72" s="25" t="e">
        <f t="shared" si="8"/>
        <v>#VALUE!</v>
      </c>
      <c r="C72" t="e">
        <f t="shared" si="9"/>
        <v>#VALUE!</v>
      </c>
      <c r="I72"/>
    </row>
    <row r="73" spans="1:9" ht="15">
      <c r="A73" s="1">
        <f t="shared" si="7"/>
        <v>0</v>
      </c>
      <c r="B73" s="25" t="e">
        <f t="shared" si="8"/>
        <v>#VALUE!</v>
      </c>
      <c r="C73" t="e">
        <f t="shared" si="9"/>
        <v>#VALUE!</v>
      </c>
      <c r="I73"/>
    </row>
    <row r="74" spans="1:9" ht="15">
      <c r="A74" s="1">
        <f t="shared" si="7"/>
        <v>0</v>
      </c>
      <c r="B74" s="25" t="e">
        <f t="shared" si="8"/>
        <v>#VALUE!</v>
      </c>
      <c r="C74" t="e">
        <f t="shared" si="9"/>
        <v>#VALUE!</v>
      </c>
      <c r="I74"/>
    </row>
    <row r="75" spans="1:9" ht="15">
      <c r="A75" s="1">
        <f t="shared" si="7"/>
        <v>0</v>
      </c>
      <c r="B75" s="25" t="e">
        <f t="shared" si="8"/>
        <v>#VALUE!</v>
      </c>
      <c r="C75" t="e">
        <f t="shared" si="9"/>
        <v>#VALUE!</v>
      </c>
      <c r="I75"/>
    </row>
    <row r="76" spans="1:9" ht="15">
      <c r="A76" s="1">
        <f t="shared" si="7"/>
        <v>0</v>
      </c>
      <c r="B76" s="25" t="e">
        <f t="shared" si="8"/>
        <v>#VALUE!</v>
      </c>
      <c r="C76" t="e">
        <f t="shared" si="9"/>
        <v>#VALUE!</v>
      </c>
      <c r="I76"/>
    </row>
    <row r="77" spans="1:9" ht="15">
      <c r="A77" s="1">
        <f t="shared" si="7"/>
        <v>0</v>
      </c>
      <c r="B77" s="25" t="e">
        <f t="shared" si="8"/>
        <v>#VALUE!</v>
      </c>
      <c r="C77" t="e">
        <f t="shared" si="9"/>
        <v>#VALUE!</v>
      </c>
      <c r="I77"/>
    </row>
    <row r="78" spans="1:9" ht="15">
      <c r="A78" s="1">
        <f t="shared" si="7"/>
        <v>0</v>
      </c>
      <c r="B78" s="25" t="e">
        <f t="shared" si="8"/>
        <v>#VALUE!</v>
      </c>
      <c r="C78" t="e">
        <f t="shared" si="9"/>
        <v>#VALUE!</v>
      </c>
      <c r="I78"/>
    </row>
    <row r="79" spans="1:9" ht="15">
      <c r="A79" s="1">
        <f t="shared" si="7"/>
        <v>0</v>
      </c>
      <c r="B79" s="25" t="e">
        <f t="shared" si="8"/>
        <v>#VALUE!</v>
      </c>
      <c r="C79" t="e">
        <f t="shared" si="9"/>
        <v>#VALUE!</v>
      </c>
      <c r="I79"/>
    </row>
    <row r="80" spans="1:9" ht="15">
      <c r="A80" s="1">
        <f t="shared" si="7"/>
        <v>0</v>
      </c>
      <c r="B80" s="25" t="e">
        <f t="shared" si="8"/>
        <v>#VALUE!</v>
      </c>
      <c r="C80" t="e">
        <f t="shared" si="9"/>
        <v>#VALUE!</v>
      </c>
      <c r="I80"/>
    </row>
    <row r="81" spans="1:9" ht="15">
      <c r="A81" s="1">
        <f t="shared" si="7"/>
        <v>0</v>
      </c>
      <c r="B81" s="25" t="e">
        <f t="shared" si="8"/>
        <v>#VALUE!</v>
      </c>
      <c r="C81" t="e">
        <f t="shared" si="9"/>
        <v>#VALUE!</v>
      </c>
      <c r="I81"/>
    </row>
    <row r="82" spans="1:9" ht="15">
      <c r="A82" s="1">
        <f t="shared" si="7"/>
        <v>0</v>
      </c>
      <c r="B82" s="25" t="e">
        <f t="shared" si="8"/>
        <v>#VALUE!</v>
      </c>
      <c r="C82" t="e">
        <f t="shared" si="9"/>
        <v>#VALUE!</v>
      </c>
      <c r="I82"/>
    </row>
    <row r="83" spans="1:9" ht="15">
      <c r="A83" s="1">
        <f t="shared" si="7"/>
        <v>0</v>
      </c>
      <c r="B83" s="25" t="e">
        <f t="shared" si="8"/>
        <v>#VALUE!</v>
      </c>
      <c r="C83" t="e">
        <f t="shared" si="9"/>
        <v>#VALUE!</v>
      </c>
      <c r="I83"/>
    </row>
    <row r="84" spans="1:9" ht="15">
      <c r="A84" s="1">
        <f t="shared" si="7"/>
        <v>0</v>
      </c>
      <c r="B84" s="25" t="e">
        <f t="shared" si="8"/>
        <v>#VALUE!</v>
      </c>
      <c r="C84" t="e">
        <f t="shared" si="9"/>
        <v>#VALUE!</v>
      </c>
      <c r="I84"/>
    </row>
    <row r="85" spans="1:9" ht="15">
      <c r="A85" s="1">
        <f t="shared" si="7"/>
        <v>0</v>
      </c>
      <c r="B85" s="25" t="e">
        <f t="shared" si="8"/>
        <v>#VALUE!</v>
      </c>
      <c r="C85" t="e">
        <f t="shared" si="9"/>
        <v>#VALUE!</v>
      </c>
      <c r="I85"/>
    </row>
    <row r="86" spans="1:9" ht="15">
      <c r="A86" s="1">
        <f t="shared" si="7"/>
        <v>0</v>
      </c>
      <c r="B86" s="25" t="e">
        <f t="shared" si="8"/>
        <v>#VALUE!</v>
      </c>
      <c r="C86" t="e">
        <f t="shared" si="9"/>
        <v>#VALUE!</v>
      </c>
      <c r="I86"/>
    </row>
    <row r="87" spans="1:9" ht="15">
      <c r="A87" s="1">
        <f t="shared" si="7"/>
        <v>0</v>
      </c>
      <c r="B87" s="25" t="e">
        <f t="shared" si="8"/>
        <v>#VALUE!</v>
      </c>
      <c r="C87" t="e">
        <f t="shared" si="9"/>
        <v>#VALUE!</v>
      </c>
      <c r="I87"/>
    </row>
    <row r="88" spans="1:9" ht="15">
      <c r="A88" s="1">
        <f t="shared" si="7"/>
        <v>0</v>
      </c>
      <c r="B88" s="25" t="e">
        <f t="shared" si="8"/>
        <v>#VALUE!</v>
      </c>
      <c r="C88" t="e">
        <f t="shared" si="9"/>
        <v>#VALUE!</v>
      </c>
      <c r="I88"/>
    </row>
    <row r="89" spans="1:9" ht="15">
      <c r="A89" s="1">
        <f t="shared" si="7"/>
        <v>0</v>
      </c>
      <c r="B89" s="25" t="e">
        <f t="shared" si="8"/>
        <v>#VALUE!</v>
      </c>
      <c r="C89" t="e">
        <f t="shared" si="9"/>
        <v>#VALUE!</v>
      </c>
      <c r="I89"/>
    </row>
    <row r="90" spans="1:9" ht="15">
      <c r="A90" s="1">
        <f t="shared" si="7"/>
        <v>0</v>
      </c>
      <c r="B90" s="25" t="e">
        <f t="shared" si="8"/>
        <v>#VALUE!</v>
      </c>
      <c r="C90" t="e">
        <f t="shared" si="9"/>
        <v>#VALUE!</v>
      </c>
      <c r="I90"/>
    </row>
    <row r="91" spans="1:11" ht="15">
      <c r="A91" s="1">
        <f>K90</f>
        <v>0</v>
      </c>
      <c r="B91" s="25" t="e">
        <f>VALUE(REPLACE(H90,1,5,""))</f>
        <v>#VALUE!</v>
      </c>
      <c r="C91" t="e">
        <f>REPLACE(J90,FIND(".",J90),1,",")</f>
        <v>#VALUE!</v>
      </c>
      <c r="I91"/>
      <c r="K91" s="46"/>
    </row>
    <row r="92" spans="1:11" ht="15">
      <c r="A92" s="1">
        <v>18</v>
      </c>
      <c r="B92" s="25" t="e">
        <f>VALUE(REPLACE(H91,1,5,""))</f>
        <v>#VALUE!</v>
      </c>
      <c r="C92" t="e">
        <f>REPLACE(J91,FIND(".",J91),1,",")</f>
        <v>#VALUE!</v>
      </c>
      <c r="I92"/>
      <c r="K92" s="46"/>
    </row>
    <row r="93" spans="1:11" ht="15">
      <c r="A93" s="1">
        <v>47</v>
      </c>
      <c r="B93" s="25" t="e">
        <f>VALUE(REPLACE(H92,1,5,""))</f>
        <v>#VALUE!</v>
      </c>
      <c r="C93" t="e">
        <f>REPLACE(J92,FIND(".",J92),1,",")</f>
        <v>#VALUE!</v>
      </c>
      <c r="I93"/>
      <c r="K93" s="46"/>
    </row>
    <row r="94" spans="1:12" ht="15">
      <c r="A94" s="1">
        <f>K93</f>
        <v>0</v>
      </c>
      <c r="B94" s="25" t="e">
        <f>VALUE(REPLACE(H93,1,5,""))</f>
        <v>#VALUE!</v>
      </c>
      <c r="C94" t="e">
        <f>REPLACE(J93,FIND(".",J93),1,",")</f>
        <v>#VALUE!</v>
      </c>
      <c r="I94"/>
      <c r="K94" s="46"/>
      <c r="L94" s="48"/>
    </row>
    <row r="95" spans="9:11" ht="15">
      <c r="I95"/>
      <c r="K95" s="46"/>
    </row>
    <row r="96" spans="9:11" ht="15">
      <c r="I96"/>
      <c r="K96" s="46"/>
    </row>
    <row r="97" spans="9:11" ht="15">
      <c r="I97"/>
      <c r="K97" s="46"/>
    </row>
    <row r="98" spans="9:11" ht="15">
      <c r="I98"/>
      <c r="K98" s="46"/>
    </row>
    <row r="99" spans="9:11" ht="15">
      <c r="I99"/>
      <c r="K99" s="46"/>
    </row>
    <row r="100" spans="9:11" ht="15">
      <c r="I100"/>
      <c r="K100" s="46"/>
    </row>
    <row r="101" spans="9:11" ht="15">
      <c r="I101"/>
      <c r="K101" s="46"/>
    </row>
    <row r="102" spans="9:11" ht="15">
      <c r="I102"/>
      <c r="K102" s="46"/>
    </row>
    <row r="103" spans="9:11" ht="15">
      <c r="I103"/>
      <c r="K103" s="46"/>
    </row>
    <row r="104" spans="9:11" ht="15">
      <c r="I104"/>
      <c r="K104" s="46"/>
    </row>
  </sheetData>
  <sheetProtection/>
  <autoFilter ref="H1:K36">
    <sortState ref="H2:K104">
      <sortCondition sortBy="value" ref="J2:J104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 C45: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15" sqref="A215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1" customWidth="1"/>
    <col min="9" max="9" width="13.7109375" style="0" bestFit="1" customWidth="1"/>
    <col min="10" max="10" width="13.7109375" style="12" customWidth="1"/>
    <col min="11" max="11" width="18.28125" style="4" customWidth="1"/>
    <col min="12" max="12" width="13.42187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3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0" t="s">
        <v>344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ht="1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86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27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23</v>
      </c>
      <c r="V3" s="27" t="s">
        <v>24</v>
      </c>
      <c r="W3" s="28" t="s">
        <v>10</v>
      </c>
      <c r="X3" s="11">
        <v>9.5</v>
      </c>
      <c r="Y3" s="55">
        <v>0.02551712962962963</v>
      </c>
    </row>
    <row r="4" spans="1:23" s="2" customFormat="1" ht="15">
      <c r="A4" s="21">
        <v>102</v>
      </c>
      <c r="B4" s="45">
        <v>1</v>
      </c>
      <c r="C4" s="45">
        <v>1</v>
      </c>
      <c r="D4" s="6" t="str">
        <f>VLOOKUP(A4,'07.kolo prezentácia'!$A$2:$G$133,2,FALSE)</f>
        <v>Jozef</v>
      </c>
      <c r="E4" s="6" t="str">
        <f>VLOOKUP(A4,'07.kolo prezentácia'!$A$2:$G$133,3,FALSE)</f>
        <v>Bubeník</v>
      </c>
      <c r="F4" s="6" t="str">
        <f>CONCATENATE('07.kolo výsledky po kat'!$D4," ",'07.kolo výsledky po kat'!$E4)</f>
        <v>Jozef Bubeník</v>
      </c>
      <c r="G4" s="6" t="str">
        <f>VLOOKUP(A4,'07.kolo prezentácia'!$A$2:$G$134,4,FALSE)</f>
        <v>MKŠS AK Kysucké nové Mesto</v>
      </c>
      <c r="H4" s="30">
        <f>VLOOKUP(A4,'07.kolo prezentácia'!$A$2:$G$134,5,FALSE)</f>
        <v>1987</v>
      </c>
      <c r="I4" s="31" t="str">
        <f>VLOOKUP(A4,'07.kolo prezentácia'!$A$2:$G$134,7,FALSE)</f>
        <v>Muži A</v>
      </c>
      <c r="J4" s="54" t="str">
        <f>VLOOKUP('07.kolo výsledky po kat'!$A4,'07.kolo stopky'!A:C,3,FALSE)</f>
        <v>00:36:44,68</v>
      </c>
      <c r="K4" s="32">
        <f aca="true" t="shared" si="0" ref="K4:K67">J4/$X$3</f>
        <v>0.0026860136452241715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aca="true" t="shared" si="1" ref="W4:W53">SUM(M4:V4)</f>
        <v>0</v>
      </c>
    </row>
    <row r="5" spans="1:23" s="2" customFormat="1" ht="15">
      <c r="A5" s="21">
        <v>95</v>
      </c>
      <c r="B5" s="45">
        <v>2</v>
      </c>
      <c r="C5" s="45">
        <v>2</v>
      </c>
      <c r="D5" s="5" t="str">
        <f>VLOOKUP(A5,'07.kolo prezentácia'!$A$2:$G$133,2,FALSE)</f>
        <v>Miroslav</v>
      </c>
      <c r="E5" s="5" t="str">
        <f>VLOOKUP(A5,'07.kolo prezentácia'!$A$2:$G$133,3,FALSE)</f>
        <v>Ilavský</v>
      </c>
      <c r="F5" s="6" t="str">
        <f>CONCATENATE('07.kolo výsledky po kat'!$D5," ",'07.kolo výsledky po kat'!$E5)</f>
        <v>Miroslav Ilavský</v>
      </c>
      <c r="G5" s="6" t="str">
        <f>VLOOKUP(A5,'07.kolo prezentácia'!$A$2:$G$134,4,FALSE)</f>
        <v>Jogging klub Dubnica</v>
      </c>
      <c r="H5" s="30">
        <f>VLOOKUP(A5,'07.kolo prezentácia'!$A$2:$G$134,5,FALSE)</f>
        <v>1987</v>
      </c>
      <c r="I5" s="31" t="str">
        <f>VLOOKUP(A5,'07.kolo prezentácia'!$A$2:$G$134,7,FALSE)</f>
        <v>Muži A</v>
      </c>
      <c r="J5" s="32" t="str">
        <f>VLOOKUP('07.kolo výsledky po kat'!$A5,'07.kolo stopky'!A:C,3,FALSE)</f>
        <v>00:38:07,44</v>
      </c>
      <c r="K5" s="32">
        <f t="shared" si="0"/>
        <v>0.0027868421052631583</v>
      </c>
      <c r="L5" s="32">
        <f aca="true" t="shared" si="2" ref="L5:L68">J5-$Y$3</f>
        <v>0.0009578703703703728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3" s="2" customFormat="1" ht="15" hidden="1">
      <c r="A6" s="21">
        <v>98</v>
      </c>
      <c r="B6" s="45">
        <v>3</v>
      </c>
      <c r="C6" s="45">
        <v>1</v>
      </c>
      <c r="D6" s="5" t="str">
        <f>VLOOKUP(A6,'07.kolo prezentácia'!$A$2:$G$133,2,FALSE)</f>
        <v>Jozef</v>
      </c>
      <c r="E6" s="5" t="str">
        <f>VLOOKUP(A6,'07.kolo prezentácia'!$A$2:$G$133,3,FALSE)</f>
        <v>Staník</v>
      </c>
      <c r="F6" s="6" t="str">
        <f>CONCATENATE('07.kolo výsledky po kat'!$D6," ",'07.kolo výsledky po kat'!$E6)</f>
        <v>Jozef Staník</v>
      </c>
      <c r="G6" s="6" t="str">
        <f>VLOOKUP(A6,'07.kolo prezentácia'!$A$2:$G$134,4,FALSE)</f>
        <v>Bežecký klub Lysá pod Makytou</v>
      </c>
      <c r="H6" s="30">
        <f>VLOOKUP(A6,'07.kolo prezentácia'!$A$2:$G$134,5,FALSE)</f>
        <v>1973</v>
      </c>
      <c r="I6" s="31" t="str">
        <f>VLOOKUP(A6,'07.kolo prezentácia'!$A$2:$G$134,7,FALSE)</f>
        <v>Muži C</v>
      </c>
      <c r="J6" s="32" t="str">
        <f>VLOOKUP('07.kolo výsledky po kat'!$A6,'07.kolo stopky'!A:C,3,FALSE)</f>
        <v>00:38:50,00</v>
      </c>
      <c r="K6" s="32">
        <f t="shared" si="0"/>
        <v>0.00283869395711501</v>
      </c>
      <c r="L6" s="32">
        <f t="shared" si="2"/>
        <v>0.001450462962962966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3" s="2" customFormat="1" ht="15" hidden="1">
      <c r="A7" s="21">
        <v>101</v>
      </c>
      <c r="B7" s="44">
        <v>4</v>
      </c>
      <c r="C7" s="45">
        <v>1</v>
      </c>
      <c r="D7" s="5" t="str">
        <f>VLOOKUP(A7,'07.kolo prezentácia'!$A$2:$G$133,2,FALSE)</f>
        <v>Martin</v>
      </c>
      <c r="E7" s="5" t="str">
        <f>VLOOKUP(A7,'07.kolo prezentácia'!$A$2:$G$133,3,FALSE)</f>
        <v>Oláš</v>
      </c>
      <c r="F7" s="6" t="str">
        <f>CONCATENATE('07.kolo výsledky po kat'!$D7," ",'07.kolo výsledky po kat'!$E7)</f>
        <v>Martin Oláš</v>
      </c>
      <c r="G7" s="6" t="str">
        <f>VLOOKUP(A7,'07.kolo prezentácia'!$A$2:$G$134,4,FALSE)</f>
        <v>Dubnica nad Váhom</v>
      </c>
      <c r="H7" s="30">
        <f>VLOOKUP(A7,'07.kolo prezentácia'!$A$2:$G$134,5,FALSE)</f>
        <v>1986</v>
      </c>
      <c r="I7" s="31" t="str">
        <f>VLOOKUP(A7,'07.kolo prezentácia'!$A$2:$G$134,7,FALSE)</f>
        <v>Muži B</v>
      </c>
      <c r="J7" s="32" t="str">
        <f>VLOOKUP('07.kolo výsledky po kat'!$A7,'07.kolo stopky'!A:C,3,FALSE)</f>
        <v>00:39:22,91</v>
      </c>
      <c r="K7" s="32">
        <f t="shared" si="0"/>
        <v>0.002878788986354776</v>
      </c>
      <c r="L7" s="32">
        <f t="shared" si="2"/>
        <v>0.001831365740740741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3" s="2" customFormat="1" ht="15" hidden="1">
      <c r="A8" s="21">
        <v>127</v>
      </c>
      <c r="B8" s="44">
        <v>5</v>
      </c>
      <c r="C8" s="45">
        <v>2</v>
      </c>
      <c r="D8" s="5" t="str">
        <f>VLOOKUP(A8,'07.kolo prezentácia'!$A$2:$G$133,2,FALSE)</f>
        <v>Pavel</v>
      </c>
      <c r="E8" s="5" t="str">
        <f>VLOOKUP(A8,'07.kolo prezentácia'!$A$2:$G$133,3,FALSE)</f>
        <v>Uhrecký</v>
      </c>
      <c r="F8" s="6" t="str">
        <f>CONCATENATE('07.kolo výsledky po kat'!$D8," ",'07.kolo výsledky po kat'!$E8)</f>
        <v>Pavel Uhrecký</v>
      </c>
      <c r="G8" s="6" t="str">
        <f>VLOOKUP(A8,'07.kolo prezentácia'!$A$2:$G$134,4,FALSE)</f>
        <v>Trenčín</v>
      </c>
      <c r="H8" s="30">
        <f>VLOOKUP(A8,'07.kolo prezentácia'!$A$2:$G$134,5,FALSE)</f>
        <v>1974</v>
      </c>
      <c r="I8" s="31" t="str">
        <f>VLOOKUP(A8,'07.kolo prezentácia'!$A$2:$G$134,7,FALSE)</f>
        <v>Muži C</v>
      </c>
      <c r="J8" s="32" t="str">
        <f>VLOOKUP('07.kolo výsledky po kat'!$A8,'07.kolo stopky'!A:C,3,FALSE)</f>
        <v>00:40:57,19</v>
      </c>
      <c r="K8" s="32">
        <f t="shared" si="0"/>
        <v>0.0029936525341130605</v>
      </c>
      <c r="L8" s="32">
        <f t="shared" si="2"/>
        <v>0.0029225694444444464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 ht="15" hidden="1">
      <c r="A9" s="21">
        <v>142</v>
      </c>
      <c r="B9" s="44">
        <v>6</v>
      </c>
      <c r="C9" s="45">
        <v>2</v>
      </c>
      <c r="D9" s="5" t="str">
        <f>VLOOKUP(A9,'07.kolo prezentácia'!$A$2:$G$133,2,FALSE)</f>
        <v>Peter</v>
      </c>
      <c r="E9" s="5" t="str">
        <f>VLOOKUP(A9,'07.kolo prezentácia'!$A$2:$G$133,3,FALSE)</f>
        <v>Stehlìk</v>
      </c>
      <c r="F9" s="6" t="str">
        <f>CONCATENATE('07.kolo výsledky po kat'!$D9," ",'07.kolo výsledky po kat'!$E9)</f>
        <v>Peter Stehlìk</v>
      </c>
      <c r="G9" s="6" t="str">
        <f>VLOOKUP(A9,'07.kolo prezentácia'!$A$2:$G$134,4,FALSE)</f>
        <v>Trenčín</v>
      </c>
      <c r="H9" s="30">
        <f>VLOOKUP(A9,'07.kolo prezentácia'!$A$2:$G$134,5,FALSE)</f>
        <v>1979</v>
      </c>
      <c r="I9" s="31" t="str">
        <f>VLOOKUP(A9,'07.kolo prezentácia'!$A$2:$G$134,7,FALSE)</f>
        <v>Muži B</v>
      </c>
      <c r="J9" s="32" t="str">
        <f>VLOOKUP('07.kolo výsledky po kat'!$A9,'07.kolo stopky'!A:C,3,FALSE)</f>
        <v>00:41:18,32</v>
      </c>
      <c r="K9" s="32">
        <f t="shared" si="0"/>
        <v>0.0030193957115009743</v>
      </c>
      <c r="L9" s="32">
        <f t="shared" si="2"/>
        <v>0.0031671296296296274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 ht="15" hidden="1">
      <c r="A10" s="21">
        <v>138</v>
      </c>
      <c r="B10" s="44">
        <v>7</v>
      </c>
      <c r="C10" s="45">
        <v>3</v>
      </c>
      <c r="D10" s="5" t="str">
        <f>VLOOKUP(A10,'07.kolo prezentácia'!$A$2:$G$133,2,FALSE)</f>
        <v>Milan</v>
      </c>
      <c r="E10" s="5" t="str">
        <f>VLOOKUP(A10,'07.kolo prezentácia'!$A$2:$G$133,3,FALSE)</f>
        <v>Makiš</v>
      </c>
      <c r="F10" s="6" t="str">
        <f>CONCATENATE('07.kolo výsledky po kat'!$D10," ",'07.kolo výsledky po kat'!$E10)</f>
        <v>Milan Makiš</v>
      </c>
      <c r="G10" s="6" t="str">
        <f>VLOOKUP(A10,'07.kolo prezentácia'!$A$2:$G$134,4,FALSE)</f>
        <v>Trenčín</v>
      </c>
      <c r="H10" s="30">
        <f>VLOOKUP(A10,'07.kolo prezentácia'!$A$2:$G$134,5,FALSE)</f>
        <v>1983</v>
      </c>
      <c r="I10" s="31" t="str">
        <f>VLOOKUP(A10,'07.kolo prezentácia'!$A$2:$G$134,7,FALSE)</f>
        <v>Muži B</v>
      </c>
      <c r="J10" s="32" t="str">
        <f>VLOOKUP('07.kolo výsledky po kat'!$A10,'07.kolo stopky'!A:C,3,FALSE)</f>
        <v>00:41:49,38</v>
      </c>
      <c r="K10" s="32">
        <f t="shared" si="0"/>
        <v>0.0030572368421052636</v>
      </c>
      <c r="L10" s="32">
        <f t="shared" si="2"/>
        <v>0.0035266203703703744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ht="15" hidden="1">
      <c r="A11" s="21">
        <v>13</v>
      </c>
      <c r="B11" s="44">
        <v>8</v>
      </c>
      <c r="C11" s="45">
        <v>3</v>
      </c>
      <c r="D11" s="5" t="str">
        <f>VLOOKUP(A11,'07.kolo prezentácia'!$A$2:$G$133,2,FALSE)</f>
        <v>Juraj</v>
      </c>
      <c r="E11" s="5" t="str">
        <f>VLOOKUP(A11,'07.kolo prezentácia'!$A$2:$G$133,3,FALSE)</f>
        <v>Hudák</v>
      </c>
      <c r="F11" s="6" t="str">
        <f>CONCATENATE('07.kolo výsledky po kat'!$D11," ",'07.kolo výsledky po kat'!$E11)</f>
        <v>Juraj Hudák</v>
      </c>
      <c r="G11" s="6" t="str">
        <f>VLOOKUP(A11,'07.kolo prezentácia'!$A$2:$G$134,4,FALSE)</f>
        <v>Ďurikam Team TN</v>
      </c>
      <c r="H11" s="30">
        <f>VLOOKUP(A11,'07.kolo prezentácia'!$A$2:$G$134,5,FALSE)</f>
        <v>1973</v>
      </c>
      <c r="I11" s="31" t="str">
        <f>VLOOKUP(A11,'07.kolo prezentácia'!$A$2:$G$134,7,FALSE)</f>
        <v>Muži C</v>
      </c>
      <c r="J11" s="32" t="str">
        <f>VLOOKUP('07.kolo výsledky po kat'!$A11,'07.kolo stopky'!A:C,3,FALSE)</f>
        <v>00:42:50,49</v>
      </c>
      <c r="K11" s="32">
        <f t="shared" si="0"/>
        <v>0.0031316885964912285</v>
      </c>
      <c r="L11" s="32">
        <f t="shared" si="2"/>
        <v>0.0042339120370370395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ht="15" hidden="1">
      <c r="A12" s="21">
        <v>139</v>
      </c>
      <c r="B12" s="44">
        <v>9</v>
      </c>
      <c r="C12" s="49">
        <v>4</v>
      </c>
      <c r="D12" s="5" t="str">
        <f>VLOOKUP(A12,'07.kolo prezentácia'!$A$2:$G$133,2,FALSE)</f>
        <v>Roland</v>
      </c>
      <c r="E12" s="5" t="str">
        <f>VLOOKUP(A12,'07.kolo prezentácia'!$A$2:$G$133,3,FALSE)</f>
        <v>Krajčí</v>
      </c>
      <c r="F12" s="6" t="str">
        <f>CONCATENATE('07.kolo výsledky po kat'!$D12," ",'07.kolo výsledky po kat'!$E12)</f>
        <v>Roland Krajčí</v>
      </c>
      <c r="G12" s="6" t="str">
        <f>VLOOKUP(A12,'07.kolo prezentácia'!$A$2:$G$134,4,FALSE)</f>
        <v>Ďurikam Team TN</v>
      </c>
      <c r="H12" s="30">
        <f>VLOOKUP(A12,'07.kolo prezentácia'!$A$2:$G$134,5,FALSE)</f>
        <v>1974</v>
      </c>
      <c r="I12" s="31" t="str">
        <f>VLOOKUP(A12,'07.kolo prezentácia'!$A$2:$G$134,7,FALSE)</f>
        <v>Muži C</v>
      </c>
      <c r="J12" s="32" t="str">
        <f>VLOOKUP('07.kolo výsledky po kat'!$A12,'07.kolo stopky'!A:C,3,FALSE)</f>
        <v>00:42:51,25</v>
      </c>
      <c r="K12" s="32">
        <f t="shared" si="0"/>
        <v>0.0031326145224171535</v>
      </c>
      <c r="L12" s="32">
        <f t="shared" si="2"/>
        <v>0.004242708333333331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ht="15" hidden="1">
      <c r="A13" s="21">
        <v>149</v>
      </c>
      <c r="B13" s="44">
        <v>10</v>
      </c>
      <c r="C13" s="49">
        <v>4</v>
      </c>
      <c r="D13" s="5" t="str">
        <f>VLOOKUP(A13,'07.kolo prezentácia'!$A$2:$G$133,2,FALSE)</f>
        <v>Rastislav</v>
      </c>
      <c r="E13" s="5" t="str">
        <f>VLOOKUP(A13,'07.kolo prezentácia'!$A$2:$G$133,3,FALSE)</f>
        <v>Cabala</v>
      </c>
      <c r="F13" s="6" t="str">
        <f>CONCATENATE('07.kolo výsledky po kat'!$D13," ",'07.kolo výsledky po kat'!$E13)</f>
        <v>Rastislav Cabala</v>
      </c>
      <c r="G13" s="6" t="str">
        <f>VLOOKUP(A13,'07.kolo prezentácia'!$A$2:$G$134,4,FALSE)</f>
        <v>Runtrenchtown</v>
      </c>
      <c r="H13" s="30">
        <f>VLOOKUP(A13,'07.kolo prezentácia'!$A$2:$G$134,5,FALSE)</f>
        <v>1978</v>
      </c>
      <c r="I13" s="31" t="str">
        <f>VLOOKUP(A13,'07.kolo prezentácia'!$A$2:$G$134,7,FALSE)</f>
        <v>Muži B</v>
      </c>
      <c r="J13" s="32" t="str">
        <f>VLOOKUP('07.kolo výsledky po kat'!$A13,'07.kolo stopky'!A:C,3,FALSE)</f>
        <v>00:43:06,50</v>
      </c>
      <c r="K13" s="32">
        <f t="shared" si="0"/>
        <v>0.00315119395711501</v>
      </c>
      <c r="L13" s="32">
        <f t="shared" si="2"/>
        <v>0.004419212962962965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ht="15" hidden="1">
      <c r="A14" s="21">
        <v>93</v>
      </c>
      <c r="B14" s="44">
        <v>11</v>
      </c>
      <c r="C14" s="49">
        <v>5</v>
      </c>
      <c r="D14" s="5" t="str">
        <f>VLOOKUP(A14,'07.kolo prezentácia'!$A$2:$G$133,2,FALSE)</f>
        <v>Pavol</v>
      </c>
      <c r="E14" s="5" t="str">
        <f>VLOOKUP(A14,'07.kolo prezentácia'!$A$2:$G$133,3,FALSE)</f>
        <v>Šebo</v>
      </c>
      <c r="F14" s="6" t="str">
        <f>CONCATENATE('07.kolo výsledky po kat'!$D14," ",'07.kolo výsledky po kat'!$E14)</f>
        <v>Pavol Šebo</v>
      </c>
      <c r="G14" s="6" t="str">
        <f>VLOOKUP(A14,'07.kolo prezentácia'!$A$2:$G$134,4,FALSE)</f>
        <v>čiga-biga team marathon</v>
      </c>
      <c r="H14" s="30">
        <f>VLOOKUP(A14,'07.kolo prezentácia'!$A$2:$G$134,5,FALSE)</f>
        <v>1984</v>
      </c>
      <c r="I14" s="31" t="str">
        <f>VLOOKUP(A14,'07.kolo prezentácia'!$A$2:$G$134,7,FALSE)</f>
        <v>Muži B</v>
      </c>
      <c r="J14" s="32" t="str">
        <f>VLOOKUP('07.kolo výsledky po kat'!$A14,'07.kolo stopky'!A:C,3,FALSE)</f>
        <v>00:43:13,25</v>
      </c>
      <c r="K14" s="32">
        <f t="shared" si="0"/>
        <v>0.0031594176413255355</v>
      </c>
      <c r="L14" s="32">
        <f t="shared" si="2"/>
        <v>0.00449733796296296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ht="15" hidden="1">
      <c r="A15" s="21">
        <v>143</v>
      </c>
      <c r="B15" s="44">
        <v>12</v>
      </c>
      <c r="C15" s="45">
        <v>1</v>
      </c>
      <c r="D15" s="5" t="str">
        <f>VLOOKUP(A15,'07.kolo prezentácia'!$A$2:$G$133,2,FALSE)</f>
        <v>Iveta</v>
      </c>
      <c r="E15" s="5" t="str">
        <f>VLOOKUP(A15,'07.kolo prezentácia'!$A$2:$G$133,3,FALSE)</f>
        <v>Hulvátová</v>
      </c>
      <c r="F15" s="6" t="str">
        <f>CONCATENATE('07.kolo výsledky po kat'!$D15," ",'07.kolo výsledky po kat'!$E15)</f>
        <v>Iveta Hulvátová</v>
      </c>
      <c r="G15" s="6" t="str">
        <f>VLOOKUP(A15,'07.kolo prezentácia'!$A$2:$G$134,4,FALSE)</f>
        <v>Jogging klub Dubnica</v>
      </c>
      <c r="H15" s="30">
        <f>VLOOKUP(A15,'07.kolo prezentácia'!$A$2:$G$134,5,FALSE)</f>
        <v>1970</v>
      </c>
      <c r="I15" s="31" t="str">
        <f>VLOOKUP(A15,'07.kolo prezentácia'!$A$2:$G$134,7,FALSE)</f>
        <v>Ženy B</v>
      </c>
      <c r="J15" s="32" t="str">
        <f>VLOOKUP('07.kolo výsledky po kat'!$A15,'07.kolo stopky'!A:C,3,FALSE)</f>
        <v>00:43:17,69</v>
      </c>
      <c r="K15" s="32">
        <f t="shared" si="0"/>
        <v>0.0031648269980506824</v>
      </c>
      <c r="L15" s="32">
        <f t="shared" si="2"/>
        <v>0.004548726851851852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ht="15">
      <c r="A16" s="21">
        <v>155</v>
      </c>
      <c r="B16" s="44">
        <v>13</v>
      </c>
      <c r="C16" s="45">
        <v>3</v>
      </c>
      <c r="D16" s="5" t="str">
        <f>VLOOKUP(A16,'07.kolo prezentácia'!$A$2:$G$133,2,FALSE)</f>
        <v>Jakub</v>
      </c>
      <c r="E16" s="5" t="str">
        <f>VLOOKUP(A16,'07.kolo prezentácia'!$A$2:$G$133,3,FALSE)</f>
        <v>Melo</v>
      </c>
      <c r="F16" s="6" t="str">
        <f>CONCATENATE('07.kolo výsledky po kat'!$D16," ",'07.kolo výsledky po kat'!$E16)</f>
        <v>Jakub Melo</v>
      </c>
      <c r="G16" s="6" t="str">
        <f>VLOOKUP(A16,'07.kolo prezentácia'!$A$2:$G$134,4,FALSE)</f>
        <v>Trenčín</v>
      </c>
      <c r="H16" s="30">
        <f>VLOOKUP(A16,'07.kolo prezentácia'!$A$2:$G$134,5,FALSE)</f>
        <v>1988</v>
      </c>
      <c r="I16" s="31" t="str">
        <f>VLOOKUP(A16,'07.kolo prezentácia'!$A$2:$G$134,7,FALSE)</f>
        <v>Muži A</v>
      </c>
      <c r="J16" s="32" t="str">
        <f>VLOOKUP('07.kolo výsledky po kat'!$A16,'07.kolo stopky'!A:C,3,FALSE)</f>
        <v>00:44:14,33</v>
      </c>
      <c r="K16" s="32">
        <f t="shared" si="0"/>
        <v>0.0032338328460038983</v>
      </c>
      <c r="L16" s="32">
        <f t="shared" si="2"/>
        <v>0.005204282407407404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ht="15" hidden="1">
      <c r="A17" s="21">
        <v>148</v>
      </c>
      <c r="B17" s="44">
        <v>14</v>
      </c>
      <c r="C17" s="45">
        <v>1</v>
      </c>
      <c r="D17" s="5" t="str">
        <f>VLOOKUP(A17,'07.kolo prezentácia'!$A$2:$G$133,2,FALSE)</f>
        <v>Štefan</v>
      </c>
      <c r="E17" s="5" t="str">
        <f>VLOOKUP(A17,'07.kolo prezentácia'!$A$2:$G$133,3,FALSE)</f>
        <v>Červenka</v>
      </c>
      <c r="F17" s="6" t="str">
        <f>CONCATENATE('07.kolo výsledky po kat'!$D17," ",'07.kolo výsledky po kat'!$E17)</f>
        <v>Štefan Červenka</v>
      </c>
      <c r="G17" s="6" t="str">
        <f>VLOOKUP(A17,'07.kolo prezentácia'!$A$2:$G$134,4,FALSE)</f>
        <v>Dubnica nad Váhom</v>
      </c>
      <c r="H17" s="30">
        <f>VLOOKUP(A17,'07.kolo prezentácia'!$A$2:$G$134,5,FALSE)</f>
        <v>1966</v>
      </c>
      <c r="I17" s="31" t="str">
        <f>VLOOKUP(A17,'07.kolo prezentácia'!$A$2:$G$134,7,FALSE)</f>
        <v>Muži D</v>
      </c>
      <c r="J17" s="32" t="str">
        <f>VLOOKUP('07.kolo výsledky po kat'!$A17,'07.kolo stopky'!A:C,3,FALSE)</f>
        <v>00:44:39,84</v>
      </c>
      <c r="K17" s="32">
        <f t="shared" si="0"/>
        <v>0.0032649122807017544</v>
      </c>
      <c r="L17" s="32">
        <f t="shared" si="2"/>
        <v>0.005499537037037039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ht="15" hidden="1">
      <c r="A18" s="21">
        <v>111</v>
      </c>
      <c r="B18" s="44">
        <v>15</v>
      </c>
      <c r="C18" s="49">
        <v>5</v>
      </c>
      <c r="D18" s="5" t="str">
        <f>VLOOKUP(A18,'07.kolo prezentácia'!$A$2:$G$133,2,FALSE)</f>
        <v>Daniel</v>
      </c>
      <c r="E18" s="5" t="str">
        <f>VLOOKUP(A18,'07.kolo prezentácia'!$A$2:$G$133,3,FALSE)</f>
        <v>Zubo</v>
      </c>
      <c r="F18" s="6" t="str">
        <f>CONCATENATE('07.kolo výsledky po kat'!$D18," ",'07.kolo výsledky po kat'!$E18)</f>
        <v>Daniel Zubo</v>
      </c>
      <c r="G18" s="6" t="str">
        <f>VLOOKUP(A18,'07.kolo prezentácia'!$A$2:$G$134,4,FALSE)</f>
        <v>ZSR Nová Dubnica</v>
      </c>
      <c r="H18" s="30">
        <f>VLOOKUP(A18,'07.kolo prezentácia'!$A$2:$G$134,5,FALSE)</f>
        <v>1969</v>
      </c>
      <c r="I18" s="31" t="str">
        <f>VLOOKUP(A18,'07.kolo prezentácia'!$A$2:$G$134,7,FALSE)</f>
        <v>Muži C</v>
      </c>
      <c r="J18" s="32" t="str">
        <f>VLOOKUP('07.kolo výsledky po kat'!$A18,'07.kolo stopky'!A:C,3,FALSE)</f>
        <v>00:45:27,92</v>
      </c>
      <c r="K18" s="32">
        <f t="shared" si="0"/>
        <v>0.0033234892787524367</v>
      </c>
      <c r="L18" s="32">
        <f t="shared" si="2"/>
        <v>0.00605601851851852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ht="15" hidden="1">
      <c r="A19" s="21">
        <v>152</v>
      </c>
      <c r="B19" s="44">
        <v>16</v>
      </c>
      <c r="C19" s="49">
        <v>6</v>
      </c>
      <c r="D19" s="5" t="str">
        <f>VLOOKUP(A19,'07.kolo prezentácia'!$A$2:$G$133,2,FALSE)</f>
        <v>Martin</v>
      </c>
      <c r="E19" s="5" t="str">
        <f>VLOOKUP(A19,'07.kolo prezentácia'!$A$2:$G$133,3,FALSE)</f>
        <v>Vrzba</v>
      </c>
      <c r="F19" s="6" t="str">
        <f>CONCATENATE('07.kolo výsledky po kat'!$D19," ",'07.kolo výsledky po kat'!$E19)</f>
        <v>Martin Vrzba</v>
      </c>
      <c r="G19" s="6" t="str">
        <f>VLOOKUP(A19,'07.kolo prezentácia'!$A$2:$G$134,4,FALSE)</f>
        <v>Pivné kvasinky</v>
      </c>
      <c r="H19" s="30">
        <f>VLOOKUP(A19,'07.kolo prezentácia'!$A$2:$G$134,5,FALSE)</f>
        <v>1984</v>
      </c>
      <c r="I19" s="31" t="str">
        <f>VLOOKUP(A19,'07.kolo prezentácia'!$A$2:$G$134,7,FALSE)</f>
        <v>Muži B</v>
      </c>
      <c r="J19" s="32" t="str">
        <f>VLOOKUP('07.kolo výsledky po kat'!$A19,'07.kolo stopky'!A:C,3,FALSE)</f>
        <v>00:46:20,20</v>
      </c>
      <c r="K19" s="32">
        <f t="shared" si="0"/>
        <v>0.003387183235867446</v>
      </c>
      <c r="L19" s="32">
        <f t="shared" si="2"/>
        <v>0.006661111111111107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ht="15" hidden="1">
      <c r="A20" s="21">
        <v>153</v>
      </c>
      <c r="B20" s="44">
        <v>17</v>
      </c>
      <c r="C20" s="49">
        <v>7</v>
      </c>
      <c r="D20" s="5" t="str">
        <f>VLOOKUP(A20,'07.kolo prezentácia'!$A$2:$G$133,2,FALSE)</f>
        <v>Miroslav</v>
      </c>
      <c r="E20" s="5" t="str">
        <f>VLOOKUP(A20,'07.kolo prezentácia'!$A$2:$G$133,3,FALSE)</f>
        <v>Vrzba</v>
      </c>
      <c r="F20" s="6" t="str">
        <f>CONCATENATE('07.kolo výsledky po kat'!$D20," ",'07.kolo výsledky po kat'!$E20)</f>
        <v>Miroslav Vrzba</v>
      </c>
      <c r="G20" s="6" t="str">
        <f>VLOOKUP(A20,'07.kolo prezentácia'!$A$2:$G$134,4,FALSE)</f>
        <v>Pivné kvasinky</v>
      </c>
      <c r="H20" s="30">
        <f>VLOOKUP(A20,'07.kolo prezentácia'!$A$2:$G$134,5,FALSE)</f>
        <v>1982</v>
      </c>
      <c r="I20" s="31" t="str">
        <f>VLOOKUP(A20,'07.kolo prezentácia'!$A$2:$G$134,7,FALSE)</f>
        <v>Muži B</v>
      </c>
      <c r="J20" s="32" t="str">
        <f>VLOOKUP('07.kolo výsledky po kat'!$A20,'07.kolo stopky'!A:C,3,FALSE)</f>
        <v>00:46:45,95</v>
      </c>
      <c r="K20" s="32">
        <f t="shared" si="0"/>
        <v>0.0034185550682261207</v>
      </c>
      <c r="L20" s="32">
        <f t="shared" si="2"/>
        <v>0.006959143518518517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ht="15">
      <c r="A21" s="21">
        <v>136</v>
      </c>
      <c r="B21" s="44">
        <v>18</v>
      </c>
      <c r="C21" s="44">
        <v>4</v>
      </c>
      <c r="D21" s="5" t="str">
        <f>VLOOKUP(A21,'07.kolo prezentácia'!$A$2:$G$133,2,FALSE)</f>
        <v>Samuel</v>
      </c>
      <c r="E21" s="5" t="str">
        <f>VLOOKUP(A21,'07.kolo prezentácia'!$A$2:$G$133,3,FALSE)</f>
        <v>Masarik</v>
      </c>
      <c r="F21" s="6" t="str">
        <f>CONCATENATE('07.kolo výsledky po kat'!$D21," ",'07.kolo výsledky po kat'!$E21)</f>
        <v>Samuel Masarik</v>
      </c>
      <c r="G21" s="6" t="str">
        <f>VLOOKUP(A21,'07.kolo prezentácia'!$A$2:$G$134,4,FALSE)</f>
        <v>Štvorlístok Trenčín</v>
      </c>
      <c r="H21" s="30">
        <f>VLOOKUP(A21,'07.kolo prezentácia'!$A$2:$G$134,5,FALSE)</f>
        <v>1995</v>
      </c>
      <c r="I21" s="31" t="str">
        <f>VLOOKUP(A21,'07.kolo prezentácia'!$A$2:$G$134,7,FALSE)</f>
        <v>Muži A</v>
      </c>
      <c r="J21" s="32" t="str">
        <f>VLOOKUP('07.kolo výsledky po kat'!$A21,'07.kolo stopky'!A:C,3,FALSE)</f>
        <v>00:47:07,72</v>
      </c>
      <c r="K21" s="32">
        <f t="shared" si="0"/>
        <v>0.003445077972709552</v>
      </c>
      <c r="L21" s="32">
        <f t="shared" si="2"/>
        <v>0.007211111111111116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ht="15" hidden="1">
      <c r="A22" s="21">
        <v>99</v>
      </c>
      <c r="B22" s="44">
        <v>19</v>
      </c>
      <c r="C22" s="49">
        <v>8</v>
      </c>
      <c r="D22" s="6" t="str">
        <f>VLOOKUP(A22,'07.kolo prezentácia'!$A$2:$G$133,2,FALSE)</f>
        <v>Peter</v>
      </c>
      <c r="E22" s="6" t="str">
        <f>VLOOKUP(A22,'07.kolo prezentácia'!$A$2:$G$133,3,FALSE)</f>
        <v>Netopil</v>
      </c>
      <c r="F22" s="6" t="str">
        <f>CONCATENATE('07.kolo výsledky po kat'!$D22," ",'07.kolo výsledky po kat'!$E22)</f>
        <v>Peter Netopil</v>
      </c>
      <c r="G22" s="6" t="str">
        <f>VLOOKUP(A22,'07.kolo prezentácia'!$A$2:$G$134,4,FALSE)</f>
        <v>Banovce nad Bebravou</v>
      </c>
      <c r="H22" s="30">
        <f>VLOOKUP(A22,'07.kolo prezentácia'!$A$2:$G$134,5,FALSE)</f>
        <v>1984</v>
      </c>
      <c r="I22" s="31" t="str">
        <f>VLOOKUP(A22,'07.kolo prezentácia'!$A$2:$G$134,7,FALSE)</f>
        <v>Muži B</v>
      </c>
      <c r="J22" s="32" t="str">
        <f>VLOOKUP('07.kolo výsledky po kat'!$A22,'07.kolo stopky'!A:C,3,FALSE)</f>
        <v>00:47:26,61</v>
      </c>
      <c r="K22" s="32">
        <f t="shared" si="0"/>
        <v>0.003468092105263158</v>
      </c>
      <c r="L22" s="32">
        <f t="shared" si="2"/>
        <v>0.007429745370370371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 ht="15">
      <c r="A23" s="21">
        <v>120</v>
      </c>
      <c r="B23" s="44">
        <v>20</v>
      </c>
      <c r="C23" s="49">
        <v>5</v>
      </c>
      <c r="D23" s="5" t="str">
        <f>VLOOKUP(A23,'07.kolo prezentácia'!$A$2:$G$133,2,FALSE)</f>
        <v>Ondrej</v>
      </c>
      <c r="E23" s="5" t="str">
        <f>VLOOKUP(A23,'07.kolo prezentácia'!$A$2:$G$133,3,FALSE)</f>
        <v>Pruška</v>
      </c>
      <c r="F23" s="6" t="str">
        <f>CONCATENATE('07.kolo výsledky po kat'!$D23," ",'07.kolo výsledky po kat'!$E23)</f>
        <v>Ondrej Pruška</v>
      </c>
      <c r="G23" s="6" t="str">
        <f>VLOOKUP(A23,'07.kolo prezentácia'!$A$2:$G$134,4,FALSE)</f>
        <v>Športové Gymnázium Trenčín</v>
      </c>
      <c r="H23" s="30">
        <f>VLOOKUP(A23,'07.kolo prezentácia'!$A$2:$G$134,5,FALSE)</f>
        <v>2000</v>
      </c>
      <c r="I23" s="31" t="str">
        <f>VLOOKUP(A23,'07.kolo prezentácia'!$A$2:$G$134,7,FALSE)</f>
        <v>Muži A</v>
      </c>
      <c r="J23" s="32" t="str">
        <f>VLOOKUP('07.kolo výsledky po kat'!$A23,'07.kolo stopky'!A:C,3,FALSE)</f>
        <v>00:47:33,82</v>
      </c>
      <c r="K23" s="32">
        <f t="shared" si="0"/>
        <v>0.0034768762183235865</v>
      </c>
      <c r="L23" s="32">
        <f t="shared" si="2"/>
        <v>0.007513194444444444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ht="15" hidden="1">
      <c r="A24" s="21">
        <v>94</v>
      </c>
      <c r="B24" s="44">
        <v>21</v>
      </c>
      <c r="C24" s="49">
        <v>9</v>
      </c>
      <c r="D24" s="5" t="str">
        <f>VLOOKUP(A24,'07.kolo prezentácia'!$A$2:$G$133,2,FALSE)</f>
        <v>Marek</v>
      </c>
      <c r="E24" s="5" t="str">
        <f>VLOOKUP(A24,'07.kolo prezentácia'!$A$2:$G$133,3,FALSE)</f>
        <v>Szabo</v>
      </c>
      <c r="F24" s="6" t="str">
        <f>CONCATENATE('07.kolo výsledky po kat'!$D24," ",'07.kolo výsledky po kat'!$E24)</f>
        <v>Marek Szabo</v>
      </c>
      <c r="G24" s="6" t="str">
        <f>VLOOKUP(A24,'07.kolo prezentácia'!$A$2:$G$134,4,FALSE)</f>
        <v>Svinná</v>
      </c>
      <c r="H24" s="30">
        <f>VLOOKUP(A24,'07.kolo prezentácia'!$A$2:$G$134,5,FALSE)</f>
        <v>1979</v>
      </c>
      <c r="I24" s="31" t="str">
        <f>VLOOKUP(A24,'07.kolo prezentácia'!$A$2:$G$134,7,FALSE)</f>
        <v>Muži B</v>
      </c>
      <c r="J24" s="32" t="str">
        <f>VLOOKUP('07.kolo výsledky po kat'!$A24,'07.kolo stopky'!A:C,3,FALSE)</f>
        <v>00:47:56,84</v>
      </c>
      <c r="K24" s="32">
        <f t="shared" si="0"/>
        <v>0.003504922027290448</v>
      </c>
      <c r="L24" s="32">
        <f t="shared" si="2"/>
        <v>0.007779629629629626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ht="15" hidden="1">
      <c r="A25" s="21">
        <v>110</v>
      </c>
      <c r="B25" s="44">
        <v>22</v>
      </c>
      <c r="C25" s="49">
        <v>10</v>
      </c>
      <c r="D25" s="5" t="str">
        <f>VLOOKUP(A25,'07.kolo prezentácia'!$A$2:$G$133,2,FALSE)</f>
        <v>Branislav</v>
      </c>
      <c r="E25" s="5" t="str">
        <f>VLOOKUP(A25,'07.kolo prezentácia'!$A$2:$G$133,3,FALSE)</f>
        <v>Lobotka</v>
      </c>
      <c r="F25" s="6" t="str">
        <f>CONCATENATE('07.kolo výsledky po kat'!$D25," ",'07.kolo výsledky po kat'!$E25)</f>
        <v>Branislav Lobotka</v>
      </c>
      <c r="G25" s="6" t="str">
        <f>VLOOKUP(A25,'07.kolo prezentácia'!$A$2:$G$134,4,FALSE)</f>
        <v>Trenčín</v>
      </c>
      <c r="H25" s="30">
        <f>VLOOKUP(A25,'07.kolo prezentácia'!$A$2:$G$134,5,FALSE)</f>
        <v>1986</v>
      </c>
      <c r="I25" s="31" t="str">
        <f>VLOOKUP(A25,'07.kolo prezentácia'!$A$2:$G$134,7,FALSE)</f>
        <v>Muži B</v>
      </c>
      <c r="J25" s="32" t="str">
        <f>VLOOKUP('07.kolo výsledky po kat'!$A25,'07.kolo stopky'!A:C,3,FALSE)</f>
        <v>00:48:11,53</v>
      </c>
      <c r="K25" s="32">
        <f t="shared" si="0"/>
        <v>0.003522819200779727</v>
      </c>
      <c r="L25" s="32">
        <f t="shared" si="2"/>
        <v>0.007949652777777778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ht="15" hidden="1">
      <c r="A26" s="21">
        <v>122</v>
      </c>
      <c r="B26" s="44">
        <v>23</v>
      </c>
      <c r="C26" s="49">
        <v>11</v>
      </c>
      <c r="D26" s="5" t="str">
        <f>VLOOKUP(A26,'07.kolo prezentácia'!$A$2:$G$133,2,FALSE)</f>
        <v>Marek</v>
      </c>
      <c r="E26" s="5" t="str">
        <f>VLOOKUP(A26,'07.kolo prezentácia'!$A$2:$G$133,3,FALSE)</f>
        <v>Baráth</v>
      </c>
      <c r="F26" s="6" t="str">
        <f>CONCATENATE('07.kolo výsledky po kat'!$D26," ",'07.kolo výsledky po kat'!$E26)</f>
        <v>Marek Baráth</v>
      </c>
      <c r="G26" s="6" t="str">
        <f>VLOOKUP(A26,'07.kolo prezentácia'!$A$2:$G$134,4,FALSE)</f>
        <v>OcÚ Tajná</v>
      </c>
      <c r="H26" s="30">
        <f>VLOOKUP(A26,'07.kolo prezentácia'!$A$2:$G$134,5,FALSE)</f>
        <v>1977</v>
      </c>
      <c r="I26" s="31" t="str">
        <f>VLOOKUP(A26,'07.kolo prezentácia'!$A$2:$G$134,7,FALSE)</f>
        <v>Muži B</v>
      </c>
      <c r="J26" s="32" t="str">
        <f>VLOOKUP('07.kolo výsledky po kat'!$A26,'07.kolo stopky'!A:C,3,FALSE)</f>
        <v>00:48:14,36</v>
      </c>
      <c r="K26" s="32">
        <f t="shared" si="0"/>
        <v>0.003526267056530214</v>
      </c>
      <c r="L26" s="32">
        <f t="shared" si="2"/>
        <v>0.007982407407407407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ht="15">
      <c r="A27" s="21">
        <v>130</v>
      </c>
      <c r="B27" s="44">
        <v>24</v>
      </c>
      <c r="C27" s="49">
        <v>6</v>
      </c>
      <c r="D27" s="5" t="str">
        <f>VLOOKUP(A27,'07.kolo prezentácia'!$A$2:$G$133,2,FALSE)</f>
        <v>Martin</v>
      </c>
      <c r="E27" s="5" t="str">
        <f>VLOOKUP(A27,'07.kolo prezentácia'!$A$2:$G$133,3,FALSE)</f>
        <v>Kucaj</v>
      </c>
      <c r="F27" s="6" t="str">
        <f>CONCATENATE('07.kolo výsledky po kat'!$D27," ",'07.kolo výsledky po kat'!$E27)</f>
        <v>Martin Kucaj</v>
      </c>
      <c r="G27" s="6" t="str">
        <f>VLOOKUP(A27,'07.kolo prezentácia'!$A$2:$G$134,4,FALSE)</f>
        <v>Trenčín</v>
      </c>
      <c r="H27" s="30">
        <f>VLOOKUP(A27,'07.kolo prezentácia'!$A$2:$G$134,5,FALSE)</f>
        <v>1987</v>
      </c>
      <c r="I27" s="31" t="str">
        <f>VLOOKUP(A27,'07.kolo prezentácia'!$A$2:$G$134,7,FALSE)</f>
        <v>Muži A</v>
      </c>
      <c r="J27" s="32" t="str">
        <f>VLOOKUP('07.kolo výsledky po kat'!$A27,'07.kolo stopky'!A:C,3,FALSE)</f>
        <v>00:48:27,77</v>
      </c>
      <c r="K27" s="32">
        <f t="shared" si="0"/>
        <v>0.0035426047758284605</v>
      </c>
      <c r="L27" s="32">
        <f t="shared" si="2"/>
        <v>0.008137615740740744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ht="15" hidden="1">
      <c r="A28" s="21">
        <v>137</v>
      </c>
      <c r="B28" s="44">
        <v>25</v>
      </c>
      <c r="C28" s="45">
        <v>1</v>
      </c>
      <c r="D28" s="5" t="str">
        <f>VLOOKUP(A28,'07.kolo prezentácia'!$A$2:$G$133,2,FALSE)</f>
        <v>Lucia</v>
      </c>
      <c r="E28" s="5" t="str">
        <f>VLOOKUP(A28,'07.kolo prezentácia'!$A$2:$G$133,3,FALSE)</f>
        <v>Mituchová</v>
      </c>
      <c r="F28" s="6" t="str">
        <f>CONCATENATE('07.kolo výsledky po kat'!$D28," ",'07.kolo výsledky po kat'!$E28)</f>
        <v>Lucia Mituchová</v>
      </c>
      <c r="G28" s="6" t="str">
        <f>VLOOKUP(A28,'07.kolo prezentácia'!$A$2:$G$134,4,FALSE)</f>
        <v>Opatová</v>
      </c>
      <c r="H28" s="30">
        <f>VLOOKUP(A28,'07.kolo prezentácia'!$A$2:$G$134,5,FALSE)</f>
        <v>1981</v>
      </c>
      <c r="I28" s="31" t="str">
        <f>VLOOKUP(A28,'07.kolo prezentácia'!$A$2:$G$134,7,FALSE)</f>
        <v>Ženy A</v>
      </c>
      <c r="J28" s="32" t="str">
        <f>VLOOKUP('07.kolo výsledky po kat'!$A28,'07.kolo stopky'!A:C,3,FALSE)</f>
        <v>00:48:32,30</v>
      </c>
      <c r="K28" s="32">
        <f t="shared" si="0"/>
        <v>0.003548123781676413</v>
      </c>
      <c r="L28" s="32">
        <f t="shared" si="2"/>
        <v>0.008190046296296296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ht="15" hidden="1">
      <c r="A29" s="21">
        <v>108</v>
      </c>
      <c r="B29" s="44">
        <v>26</v>
      </c>
      <c r="C29" s="45">
        <v>2</v>
      </c>
      <c r="D29" s="5" t="str">
        <f>VLOOKUP(A29,'07.kolo prezentácia'!$A$2:$G$133,2,FALSE)</f>
        <v>Anton</v>
      </c>
      <c r="E29" s="5" t="str">
        <f>VLOOKUP(A29,'07.kolo prezentácia'!$A$2:$G$133,3,FALSE)</f>
        <v>Blaško</v>
      </c>
      <c r="F29" s="6" t="str">
        <f>CONCATENATE('07.kolo výsledky po kat'!$D29," ",'07.kolo výsledky po kat'!$E29)</f>
        <v>Anton Blaško</v>
      </c>
      <c r="G29" s="6" t="str">
        <f>VLOOKUP(A29,'07.kolo prezentácia'!$A$2:$G$134,4,FALSE)</f>
        <v>Dubnica n/V</v>
      </c>
      <c r="H29" s="30">
        <f>VLOOKUP(A29,'07.kolo prezentácia'!$A$2:$G$134,5,FALSE)</f>
        <v>1965</v>
      </c>
      <c r="I29" s="31" t="str">
        <f>VLOOKUP(A29,'07.kolo prezentácia'!$A$2:$G$134,7,FALSE)</f>
        <v>Muži D</v>
      </c>
      <c r="J29" s="32" t="str">
        <f>VLOOKUP('07.kolo výsledky po kat'!$A29,'07.kolo stopky'!A:C,3,FALSE)</f>
        <v>00:48:37,38</v>
      </c>
      <c r="K29" s="32">
        <f t="shared" si="0"/>
        <v>0.0035543128654970764</v>
      </c>
      <c r="L29" s="32">
        <f t="shared" si="2"/>
        <v>0.008248842592592596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ht="15" hidden="1">
      <c r="A30" s="21">
        <v>146</v>
      </c>
      <c r="B30" s="44">
        <v>27</v>
      </c>
      <c r="C30" s="49">
        <v>6</v>
      </c>
      <c r="D30" s="5" t="str">
        <f>VLOOKUP(A30,'07.kolo prezentácia'!$A$2:$G$133,2,FALSE)</f>
        <v>Vladimír</v>
      </c>
      <c r="E30" s="5" t="str">
        <f>VLOOKUP(A30,'07.kolo prezentácia'!$A$2:$G$133,3,FALSE)</f>
        <v>Čupalka</v>
      </c>
      <c r="F30" s="6" t="str">
        <f>CONCATENATE('07.kolo výsledky po kat'!$D30," ",'07.kolo výsledky po kat'!$E30)</f>
        <v>Vladimír Čupalka</v>
      </c>
      <c r="G30" s="6" t="str">
        <f>VLOOKUP(A30,'07.kolo prezentácia'!$A$2:$G$134,4,FALSE)</f>
        <v>Trenčín</v>
      </c>
      <c r="H30" s="30">
        <f>VLOOKUP(A30,'07.kolo prezentácia'!$A$2:$G$134,5,FALSE)</f>
        <v>1974</v>
      </c>
      <c r="I30" s="31" t="str">
        <f>VLOOKUP(A30,'07.kolo prezentácia'!$A$2:$G$134,7,FALSE)</f>
        <v>Muži C</v>
      </c>
      <c r="J30" s="32" t="str">
        <f>VLOOKUP('07.kolo výsledky po kat'!$A30,'07.kolo stopky'!A:C,3,FALSE)</f>
        <v>00:48:52,22</v>
      </c>
      <c r="K30" s="32">
        <f t="shared" si="0"/>
        <v>0.003572392787524367</v>
      </c>
      <c r="L30" s="32">
        <f t="shared" si="2"/>
        <v>0.008420601851851856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ht="15" hidden="1">
      <c r="A31" s="21">
        <v>132</v>
      </c>
      <c r="B31" s="44">
        <v>28</v>
      </c>
      <c r="C31" s="49">
        <v>7</v>
      </c>
      <c r="D31" s="5" t="str">
        <f>VLOOKUP(A31,'07.kolo prezentácia'!$A$2:$G$133,2,FALSE)</f>
        <v>Ondřej</v>
      </c>
      <c r="E31" s="5" t="str">
        <f>VLOOKUP(A31,'07.kolo prezentácia'!$A$2:$G$133,3,FALSE)</f>
        <v>Tluka</v>
      </c>
      <c r="F31" s="6" t="str">
        <f>CONCATENATE('07.kolo výsledky po kat'!$D31," ",'07.kolo výsledky po kat'!$E31)</f>
        <v>Ondřej Tluka</v>
      </c>
      <c r="G31" s="6" t="str">
        <f>VLOOKUP(A31,'07.kolo prezentácia'!$A$2:$G$134,4,FALSE)</f>
        <v>Trenčín</v>
      </c>
      <c r="H31" s="30">
        <f>VLOOKUP(A31,'07.kolo prezentácia'!$A$2:$G$134,5,FALSE)</f>
        <v>1976</v>
      </c>
      <c r="I31" s="31" t="str">
        <f>VLOOKUP(A31,'07.kolo prezentácia'!$A$2:$G$134,7,FALSE)</f>
        <v>Muži C</v>
      </c>
      <c r="J31" s="32" t="str">
        <f>VLOOKUP('07.kolo výsledky po kat'!$A31,'07.kolo stopky'!A:C,3,FALSE)</f>
        <v>00:49:00,08</v>
      </c>
      <c r="K31" s="32">
        <f t="shared" si="0"/>
        <v>0.0035819688109161797</v>
      </c>
      <c r="L31" s="32">
        <f t="shared" si="2"/>
        <v>0.008511574074074078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ht="15" hidden="1">
      <c r="A32" s="21">
        <v>121</v>
      </c>
      <c r="B32" s="44">
        <v>29</v>
      </c>
      <c r="C32" s="49">
        <v>12</v>
      </c>
      <c r="D32" s="5" t="str">
        <f>VLOOKUP(A32,'07.kolo prezentácia'!$A$2:$G$133,2,FALSE)</f>
        <v>Juraj</v>
      </c>
      <c r="E32" s="5" t="str">
        <f>VLOOKUP(A32,'07.kolo prezentácia'!$A$2:$G$133,3,FALSE)</f>
        <v>Schiller</v>
      </c>
      <c r="F32" s="6" t="str">
        <f>CONCATENATE('07.kolo výsledky po kat'!$D32," ",'07.kolo výsledky po kat'!$E32)</f>
        <v>Juraj Schiller</v>
      </c>
      <c r="G32" s="6" t="str">
        <f>VLOOKUP(A32,'07.kolo prezentácia'!$A$2:$G$134,4,FALSE)</f>
        <v>Aj MY sme BEH</v>
      </c>
      <c r="H32" s="30">
        <f>VLOOKUP(A32,'07.kolo prezentácia'!$A$2:$G$134,5,FALSE)</f>
        <v>1977</v>
      </c>
      <c r="I32" s="31" t="str">
        <f>VLOOKUP(A32,'07.kolo prezentácia'!$A$2:$G$134,7,FALSE)</f>
        <v>Muži B</v>
      </c>
      <c r="J32" s="32" t="str">
        <f>VLOOKUP('07.kolo výsledky po kat'!$A32,'07.kolo stopky'!A:C,3,FALSE)</f>
        <v>00:49:04,58</v>
      </c>
      <c r="K32" s="32">
        <f t="shared" si="0"/>
        <v>0.00358745126705653</v>
      </c>
      <c r="L32" s="32">
        <f t="shared" si="2"/>
        <v>0.008563657407407405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ht="15" hidden="1">
      <c r="A33" s="21">
        <v>100</v>
      </c>
      <c r="B33" s="44">
        <v>30</v>
      </c>
      <c r="C33" s="49">
        <v>13</v>
      </c>
      <c r="D33" s="6" t="str">
        <f>VLOOKUP(A33,'07.kolo prezentácia'!$A$2:$G$133,2,FALSE)</f>
        <v>Igor</v>
      </c>
      <c r="E33" s="6" t="str">
        <f>VLOOKUP(A33,'07.kolo prezentácia'!$A$2:$G$133,3,FALSE)</f>
        <v>Meško</v>
      </c>
      <c r="F33" s="6" t="str">
        <f>CONCATENATE('07.kolo výsledky po kat'!$D33," ",'07.kolo výsledky po kat'!$E33)</f>
        <v>Igor Meško</v>
      </c>
      <c r="G33" s="6" t="str">
        <f>VLOOKUP(A33,'07.kolo prezentácia'!$A$2:$G$134,4,FALSE)</f>
        <v>Igrocknroll</v>
      </c>
      <c r="H33" s="30">
        <f>VLOOKUP(A33,'07.kolo prezentácia'!$A$2:$G$134,5,FALSE)</f>
        <v>1986</v>
      </c>
      <c r="I33" s="31" t="str">
        <f>VLOOKUP(A33,'07.kolo prezentácia'!$A$2:$G$134,7,FALSE)</f>
        <v>Muži B</v>
      </c>
      <c r="J33" s="32" t="str">
        <f>VLOOKUP('07.kolo výsledky po kat'!$A33,'07.kolo stopky'!A:C,3,FALSE)</f>
        <v>00:49:20,09</v>
      </c>
      <c r="K33" s="32">
        <f t="shared" si="0"/>
        <v>0.0036063474658869395</v>
      </c>
      <c r="L33" s="32">
        <f t="shared" si="2"/>
        <v>0.008743171296296297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ht="15" hidden="1">
      <c r="A34" s="21">
        <v>125</v>
      </c>
      <c r="B34" s="44">
        <v>31</v>
      </c>
      <c r="C34" s="45">
        <v>2</v>
      </c>
      <c r="D34" s="5" t="str">
        <f>VLOOKUP(A34,'07.kolo prezentácia'!$A$2:$G$133,2,FALSE)</f>
        <v>Katarína</v>
      </c>
      <c r="E34" s="5" t="str">
        <f>VLOOKUP(A34,'07.kolo prezentácia'!$A$2:$G$133,3,FALSE)</f>
        <v>Garajová</v>
      </c>
      <c r="F34" s="6" t="str">
        <f>CONCATENATE('07.kolo výsledky po kat'!$D34," ",'07.kolo výsledky po kat'!$E34)</f>
        <v>Katarína Garajová</v>
      </c>
      <c r="G34" s="6" t="str">
        <f>VLOOKUP(A34,'07.kolo prezentácia'!$A$2:$G$134,4,FALSE)</f>
        <v>Behám s láskou</v>
      </c>
      <c r="H34" s="30">
        <f>VLOOKUP(A34,'07.kolo prezentácia'!$A$2:$G$134,5,FALSE)</f>
        <v>1979</v>
      </c>
      <c r="I34" s="31" t="str">
        <f>VLOOKUP(A34,'07.kolo prezentácia'!$A$2:$G$134,7,FALSE)</f>
        <v>Ženy B</v>
      </c>
      <c r="J34" s="32" t="str">
        <f>VLOOKUP('07.kolo výsledky po kat'!$A34,'07.kolo stopky'!A:C,3,FALSE)</f>
        <v>00:49:20,33</v>
      </c>
      <c r="K34" s="32">
        <f t="shared" si="0"/>
        <v>0.003606639863547758</v>
      </c>
      <c r="L34" s="32">
        <f t="shared" si="2"/>
        <v>0.008745949074074073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ht="15" hidden="1">
      <c r="A35" s="21">
        <v>113</v>
      </c>
      <c r="B35" s="44">
        <v>32</v>
      </c>
      <c r="C35" s="49">
        <v>14</v>
      </c>
      <c r="D35" s="5" t="str">
        <f>VLOOKUP(A35,'07.kolo prezentácia'!$A$2:$G$133,2,FALSE)</f>
        <v>Michal</v>
      </c>
      <c r="E35" s="5" t="str">
        <f>VLOOKUP(A35,'07.kolo prezentácia'!$A$2:$G$133,3,FALSE)</f>
        <v>Mišiak</v>
      </c>
      <c r="F35" s="6" t="str">
        <f>CONCATENATE('07.kolo výsledky po kat'!$D35," ",'07.kolo výsledky po kat'!$E35)</f>
        <v>Michal Mišiak</v>
      </c>
      <c r="G35" s="6" t="str">
        <f>VLOOKUP(A35,'07.kolo prezentácia'!$A$2:$G$134,4,FALSE)</f>
        <v>čiga-biga team marathon</v>
      </c>
      <c r="H35" s="30">
        <f>VLOOKUP(A35,'07.kolo prezentácia'!$A$2:$G$134,5,FALSE)</f>
        <v>1983</v>
      </c>
      <c r="I35" s="31" t="str">
        <f>VLOOKUP(A35,'07.kolo prezentácia'!$A$2:$G$134,7,FALSE)</f>
        <v>Muži B</v>
      </c>
      <c r="J35" s="32" t="str">
        <f>VLOOKUP('07.kolo výsledky po kat'!$A35,'07.kolo stopky'!A:C,3,FALSE)</f>
        <v>00:49:42,53</v>
      </c>
      <c r="K35" s="32">
        <f t="shared" si="0"/>
        <v>0.0036336866471734894</v>
      </c>
      <c r="L35" s="32">
        <f t="shared" si="2"/>
        <v>0.009002893518518521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 ht="15" hidden="1">
      <c r="A36" s="21">
        <v>128</v>
      </c>
      <c r="B36" s="44">
        <v>33</v>
      </c>
      <c r="C36" s="49">
        <v>15</v>
      </c>
      <c r="D36" s="5" t="str">
        <f>VLOOKUP(A36,'07.kolo prezentácia'!$A$2:$G$133,2,FALSE)</f>
        <v>Pavol</v>
      </c>
      <c r="E36" s="5" t="str">
        <f>VLOOKUP(A36,'07.kolo prezentácia'!$A$2:$G$133,3,FALSE)</f>
        <v>Straka</v>
      </c>
      <c r="F36" s="6" t="str">
        <f>CONCATENATE('07.kolo výsledky po kat'!$D36," ",'07.kolo výsledky po kat'!$E36)</f>
        <v>Pavol Straka</v>
      </c>
      <c r="G36" s="6" t="str">
        <f>VLOOKUP(A36,'07.kolo prezentácia'!$A$2:$G$134,4,FALSE)</f>
        <v>Ivanovce</v>
      </c>
      <c r="H36" s="30">
        <f>VLOOKUP(A36,'07.kolo prezentácia'!$A$2:$G$134,5,FALSE)</f>
        <v>1982</v>
      </c>
      <c r="I36" s="31" t="str">
        <f>VLOOKUP(A36,'07.kolo prezentácia'!$A$2:$G$134,7,FALSE)</f>
        <v>Muži B</v>
      </c>
      <c r="J36" s="32" t="str">
        <f>VLOOKUP('07.kolo výsledky po kat'!$A36,'07.kolo stopky'!A:C,3,FALSE)</f>
        <v>00:50:06,94</v>
      </c>
      <c r="K36" s="32">
        <f t="shared" si="0"/>
        <v>0.003663425925925926</v>
      </c>
      <c r="L36" s="32">
        <f t="shared" si="2"/>
        <v>0.009285416666666668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t="shared" si="1"/>
        <v>0</v>
      </c>
      <c r="Y36"/>
    </row>
    <row r="37" spans="1:25" ht="15" hidden="1">
      <c r="A37" s="21">
        <v>158</v>
      </c>
      <c r="B37" s="44">
        <v>34</v>
      </c>
      <c r="C37" s="49">
        <v>16</v>
      </c>
      <c r="D37" s="5" t="str">
        <f>VLOOKUP(A37,'07.kolo prezentácia'!$A$2:$G$133,2,FALSE)</f>
        <v>Stanislav</v>
      </c>
      <c r="E37" s="5" t="str">
        <f>VLOOKUP(A37,'07.kolo prezentácia'!$A$2:$G$133,3,FALSE)</f>
        <v>Hrabovský</v>
      </c>
      <c r="F37" s="6" t="str">
        <f>CONCATENATE('07.kolo výsledky po kat'!$D37," ",'07.kolo výsledky po kat'!$E37)</f>
        <v>Stanislav Hrabovský</v>
      </c>
      <c r="G37" s="6" t="str">
        <f>VLOOKUP(A37,'07.kolo prezentácia'!$A$2:$G$134,4,FALSE)</f>
        <v>Opatová</v>
      </c>
      <c r="H37" s="30">
        <f>VLOOKUP(A37,'07.kolo prezentácia'!$A$2:$G$134,5,FALSE)</f>
        <v>1977</v>
      </c>
      <c r="I37" s="31" t="str">
        <f>VLOOKUP(A37,'07.kolo prezentácia'!$A$2:$G$134,7,FALSE)</f>
        <v>Muži B</v>
      </c>
      <c r="J37" s="32" t="str">
        <f>VLOOKUP('07.kolo výsledky po kat'!$A37,'07.kolo stopky'!A:C,3,FALSE)</f>
        <v>00:50:17,76</v>
      </c>
      <c r="K37" s="32">
        <f t="shared" si="0"/>
        <v>0.0036766081871345024</v>
      </c>
      <c r="L37" s="32">
        <f t="shared" si="2"/>
        <v>0.009410648148148144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1"/>
        <v>0</v>
      </c>
      <c r="X37" s="2"/>
      <c r="Y37"/>
    </row>
    <row r="38" spans="1:25" ht="15">
      <c r="A38" s="21">
        <v>126</v>
      </c>
      <c r="B38" s="44">
        <v>35</v>
      </c>
      <c r="C38" s="49">
        <v>7</v>
      </c>
      <c r="D38" s="5" t="str">
        <f>VLOOKUP(A38,'07.kolo prezentácia'!$A$2:$G$133,2,FALSE)</f>
        <v>Martin</v>
      </c>
      <c r="E38" s="5" t="str">
        <f>VLOOKUP(A38,'07.kolo prezentácia'!$A$2:$G$133,3,FALSE)</f>
        <v>Hrebicek</v>
      </c>
      <c r="F38" s="6" t="str">
        <f>CONCATENATE('07.kolo výsledky po kat'!$D38," ",'07.kolo výsledky po kat'!$E38)</f>
        <v>Martin Hrebicek</v>
      </c>
      <c r="G38" s="6" t="str">
        <f>VLOOKUP(A38,'07.kolo prezentácia'!$A$2:$G$134,4,FALSE)</f>
        <v>Trenčianske Teplice</v>
      </c>
      <c r="H38" s="30">
        <f>VLOOKUP(A38,'07.kolo prezentácia'!$A$2:$G$134,5,FALSE)</f>
        <v>1987</v>
      </c>
      <c r="I38" s="31" t="str">
        <f>VLOOKUP(A38,'07.kolo prezentácia'!$A$2:$G$134,7,FALSE)</f>
        <v>Muži A</v>
      </c>
      <c r="J38" s="32" t="str">
        <f>VLOOKUP('07.kolo výsledky po kat'!$A38,'07.kolo stopky'!A:C,3,FALSE)</f>
        <v>00:50:33,83</v>
      </c>
      <c r="K38" s="32">
        <f t="shared" si="0"/>
        <v>0.003696186647173489</v>
      </c>
      <c r="L38" s="32">
        <f t="shared" si="2"/>
        <v>0.009596643518518518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1"/>
        <v>0</v>
      </c>
      <c r="X38" s="2"/>
      <c r="Y38"/>
    </row>
    <row r="39" spans="1:25" ht="15">
      <c r="A39" s="21">
        <v>154</v>
      </c>
      <c r="B39" s="44">
        <v>36</v>
      </c>
      <c r="C39" s="44">
        <v>8</v>
      </c>
      <c r="D39" s="5" t="str">
        <f>VLOOKUP(A39,'07.kolo prezentácia'!$A$2:$G$133,2,FALSE)</f>
        <v>Peter</v>
      </c>
      <c r="E39" s="5" t="str">
        <f>VLOOKUP(A39,'07.kolo prezentácia'!$A$2:$G$133,3,FALSE)</f>
        <v>Atalovič</v>
      </c>
      <c r="F39" s="6" t="str">
        <f>CONCATENATE('07.kolo výsledky po kat'!$D39," ",'07.kolo výsledky po kat'!$E39)</f>
        <v>Peter Atalovič</v>
      </c>
      <c r="G39" s="6" t="str">
        <f>VLOOKUP(A39,'07.kolo prezentácia'!$A$2:$G$134,4,FALSE)</f>
        <v>Trenčín</v>
      </c>
      <c r="H39" s="30">
        <f>VLOOKUP(A39,'07.kolo prezentácia'!$A$2:$G$134,5,FALSE)</f>
        <v>1989</v>
      </c>
      <c r="I39" s="31" t="str">
        <f>VLOOKUP(A39,'07.kolo prezentácia'!$A$2:$G$134,7,FALSE)</f>
        <v>Muži A</v>
      </c>
      <c r="J39" s="32" t="str">
        <f>VLOOKUP('07.kolo výsledky po kat'!$A39,'07.kolo stopky'!A:C,3,FALSE)</f>
        <v>00:50:55,18</v>
      </c>
      <c r="K39" s="32">
        <f t="shared" si="0"/>
        <v>0.0037221978557504874</v>
      </c>
      <c r="L39" s="32">
        <f t="shared" si="2"/>
        <v>0.009843750000000002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1"/>
        <v>0</v>
      </c>
      <c r="Y39"/>
    </row>
    <row r="40" spans="1:25" ht="15" hidden="1">
      <c r="A40" s="21">
        <v>107</v>
      </c>
      <c r="B40" s="44">
        <v>37</v>
      </c>
      <c r="C40" s="45">
        <v>3</v>
      </c>
      <c r="D40" s="5" t="str">
        <f>VLOOKUP(A40,'07.kolo prezentácia'!$A$2:$G$133,2,FALSE)</f>
        <v>Juraj</v>
      </c>
      <c r="E40" s="5" t="str">
        <f>VLOOKUP(A40,'07.kolo prezentácia'!$A$2:$G$133,3,FALSE)</f>
        <v>Haninec</v>
      </c>
      <c r="F40" s="6" t="str">
        <f>CONCATENATE('07.kolo výsledky po kat'!$D40," ",'07.kolo výsledky po kat'!$E40)</f>
        <v>Juraj Haninec</v>
      </c>
      <c r="G40" s="6" t="str">
        <f>VLOOKUP(A40,'07.kolo prezentácia'!$A$2:$G$134,4,FALSE)</f>
        <v>KPB</v>
      </c>
      <c r="H40" s="30">
        <f>VLOOKUP(A40,'07.kolo prezentácia'!$A$2:$G$134,5,FALSE)</f>
        <v>1957</v>
      </c>
      <c r="I40" s="31" t="str">
        <f>VLOOKUP(A40,'07.kolo prezentácia'!$A$2:$G$134,7,FALSE)</f>
        <v>Muži D</v>
      </c>
      <c r="J40" s="32" t="str">
        <f>VLOOKUP('07.kolo výsledky po kat'!$A40,'07.kolo stopky'!A:C,3,FALSE)</f>
        <v>00:51:01,69</v>
      </c>
      <c r="K40" s="32">
        <f t="shared" si="0"/>
        <v>0.0037301291423001946</v>
      </c>
      <c r="L40" s="32">
        <f t="shared" si="2"/>
        <v>0.009919097222222218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1"/>
        <v>0</v>
      </c>
      <c r="Y40"/>
    </row>
    <row r="41" spans="1:25" ht="15" hidden="1">
      <c r="A41" s="21">
        <v>119</v>
      </c>
      <c r="B41" s="44">
        <v>38</v>
      </c>
      <c r="C41" s="49">
        <v>8</v>
      </c>
      <c r="D41" s="5" t="str">
        <f>VLOOKUP(A41,'07.kolo prezentácia'!$A$2:$G$133,2,FALSE)</f>
        <v>Miloš</v>
      </c>
      <c r="E41" s="5" t="str">
        <f>VLOOKUP(A41,'07.kolo prezentácia'!$A$2:$G$133,3,FALSE)</f>
        <v>Humera</v>
      </c>
      <c r="F41" s="6" t="str">
        <f>CONCATENATE('07.kolo výsledky po kat'!$D41," ",'07.kolo výsledky po kat'!$E41)</f>
        <v>Miloš Humera</v>
      </c>
      <c r="G41" s="6" t="str">
        <f>VLOOKUP(A41,'07.kolo prezentácia'!$A$2:$G$134,4,FALSE)</f>
        <v>Trenčín</v>
      </c>
      <c r="H41" s="30">
        <f>VLOOKUP(A41,'07.kolo prezentácia'!$A$2:$G$134,5,FALSE)</f>
        <v>1970</v>
      </c>
      <c r="I41" s="31" t="str">
        <f>VLOOKUP(A41,'07.kolo prezentácia'!$A$2:$G$134,7,FALSE)</f>
        <v>Muži C</v>
      </c>
      <c r="J41" s="32" t="str">
        <f>VLOOKUP('07.kolo výsledky po kat'!$A41,'07.kolo stopky'!A:C,3,FALSE)</f>
        <v>00:51:19,44</v>
      </c>
      <c r="K41" s="32">
        <f t="shared" si="0"/>
        <v>0.003751754385964912</v>
      </c>
      <c r="L41" s="32">
        <f t="shared" si="2"/>
        <v>0.010124537037037033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1"/>
        <v>0</v>
      </c>
      <c r="Y41"/>
    </row>
    <row r="42" spans="1:25" ht="15" hidden="1">
      <c r="A42" s="21">
        <v>140</v>
      </c>
      <c r="B42" s="44">
        <v>39</v>
      </c>
      <c r="C42" s="45">
        <v>1</v>
      </c>
      <c r="D42" s="5" t="str">
        <f>VLOOKUP(A42,'07.kolo prezentácia'!$A$2:$G$133,2,FALSE)</f>
        <v>Ján</v>
      </c>
      <c r="E42" s="5" t="str">
        <f>VLOOKUP(A42,'07.kolo prezentácia'!$A$2:$G$133,3,FALSE)</f>
        <v>Kminiak</v>
      </c>
      <c r="F42" s="6" t="str">
        <f>CONCATENATE('07.kolo výsledky po kat'!$D42," ",'07.kolo výsledky po kat'!$E42)</f>
        <v>Ján Kminiak</v>
      </c>
      <c r="G42" s="6" t="str">
        <f>VLOOKUP(A42,'07.kolo prezentácia'!$A$2:$G$134,4,FALSE)</f>
        <v>Ilava</v>
      </c>
      <c r="H42" s="30">
        <f>VLOOKUP(A42,'07.kolo prezentácia'!$A$2:$G$134,5,FALSE)</f>
        <v>1948</v>
      </c>
      <c r="I42" s="31" t="str">
        <f>VLOOKUP(A42,'07.kolo prezentácia'!$A$2:$G$134,7,FALSE)</f>
        <v>Muži E</v>
      </c>
      <c r="J42" s="32" t="str">
        <f>VLOOKUP('07.kolo výsledky po kat'!$A42,'07.kolo stopky'!A:C,3,FALSE)</f>
        <v>00:51:41,14</v>
      </c>
      <c r="K42" s="32">
        <f t="shared" si="0"/>
        <v>0.003778192007797271</v>
      </c>
      <c r="L42" s="32">
        <f t="shared" si="2"/>
        <v>0.010375694444444448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1"/>
        <v>0</v>
      </c>
      <c r="Y42"/>
    </row>
    <row r="43" spans="1:25" ht="15" hidden="1">
      <c r="A43" s="21">
        <v>96</v>
      </c>
      <c r="B43" s="44">
        <v>40</v>
      </c>
      <c r="C43" s="49">
        <v>4</v>
      </c>
      <c r="D43" s="5" t="str">
        <f>VLOOKUP(A43,'07.kolo prezentácia'!$A$2:$G$133,2,FALSE)</f>
        <v>miroslav</v>
      </c>
      <c r="E43" s="5" t="str">
        <f>VLOOKUP(A43,'07.kolo prezentácia'!$A$2:$G$133,3,FALSE)</f>
        <v>ilavsky</v>
      </c>
      <c r="F43" s="6" t="str">
        <f>CONCATENATE('07.kolo výsledky po kat'!$D43," ",'07.kolo výsledky po kat'!$E43)</f>
        <v>miroslav ilavsky</v>
      </c>
      <c r="G43" s="6" t="str">
        <f>VLOOKUP(A43,'07.kolo prezentácia'!$A$2:$G$134,4,FALSE)</f>
        <v>dubnica n/v</v>
      </c>
      <c r="H43" s="30">
        <f>VLOOKUP(A43,'07.kolo prezentácia'!$A$2:$G$134,5,FALSE)</f>
        <v>1963</v>
      </c>
      <c r="I43" s="31" t="str">
        <f>VLOOKUP(A43,'07.kolo prezentácia'!$A$2:$G$134,7,FALSE)</f>
        <v>Muži D</v>
      </c>
      <c r="J43" s="32" t="str">
        <f>VLOOKUP('07.kolo výsledky po kat'!$A43,'07.kolo stopky'!A:C,3,FALSE)</f>
        <v>00:52:11,73</v>
      </c>
      <c r="K43" s="32">
        <f t="shared" si="0"/>
        <v>0.00381546052631579</v>
      </c>
      <c r="L43" s="32">
        <f t="shared" si="2"/>
        <v>0.010729745370370376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1"/>
        <v>0</v>
      </c>
      <c r="Y43"/>
    </row>
    <row r="44" spans="1:25" ht="15">
      <c r="A44" s="21">
        <v>129</v>
      </c>
      <c r="B44" s="44">
        <v>41</v>
      </c>
      <c r="C44" s="44">
        <v>9</v>
      </c>
      <c r="D44" s="6" t="str">
        <f>VLOOKUP(A44,'07.kolo prezentácia'!$A$2:$G$133,2,FALSE)</f>
        <v>Damián</v>
      </c>
      <c r="E44" s="6" t="str">
        <f>VLOOKUP(A44,'07.kolo prezentácia'!$A$2:$G$133,3,FALSE)</f>
        <v>Melo</v>
      </c>
      <c r="F44" s="6" t="str">
        <f>CONCATENATE('07.kolo výsledky po kat'!$D44," ",'07.kolo výsledky po kat'!$E44)</f>
        <v>Damián Melo</v>
      </c>
      <c r="G44" s="6" t="str">
        <f>VLOOKUP(A44,'07.kolo prezentácia'!$A$2:$G$134,4,FALSE)</f>
        <v>Nová Dubnica</v>
      </c>
      <c r="H44" s="30">
        <f>VLOOKUP(A44,'07.kolo prezentácia'!$A$2:$G$134,5,FALSE)</f>
        <v>1988</v>
      </c>
      <c r="I44" s="31" t="str">
        <f>VLOOKUP(A44,'07.kolo prezentácia'!$A$2:$G$134,7,FALSE)</f>
        <v>Muži A</v>
      </c>
      <c r="J44" s="32" t="str">
        <f>VLOOKUP('07.kolo výsledky po kat'!$A44,'07.kolo stopky'!A:C,3,FALSE)</f>
        <v>00:52:16,67</v>
      </c>
      <c r="K44" s="32">
        <f t="shared" si="0"/>
        <v>0.0038214790448343086</v>
      </c>
      <c r="L44" s="32">
        <f>J44-$Y$3</f>
        <v>0.010786921296296301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1"/>
        <v>0</v>
      </c>
      <c r="Y44"/>
    </row>
    <row r="45" spans="1:25" ht="15" hidden="1">
      <c r="A45" s="21">
        <v>117</v>
      </c>
      <c r="B45" s="44">
        <v>42</v>
      </c>
      <c r="C45" s="49">
        <v>17</v>
      </c>
      <c r="D45" s="5" t="str">
        <f>VLOOKUP(A45,'07.kolo prezentácia'!$A$2:$G$133,2,FALSE)</f>
        <v>Jaroslav</v>
      </c>
      <c r="E45" s="5" t="str">
        <f>VLOOKUP(A45,'07.kolo prezentácia'!$A$2:$G$133,3,FALSE)</f>
        <v>Struhár</v>
      </c>
      <c r="F45" s="6" t="str">
        <f>CONCATENATE('07.kolo výsledky po kat'!$D45," ",'07.kolo výsledky po kat'!$E45)</f>
        <v>Jaroslav Struhár</v>
      </c>
      <c r="G45" s="6" t="str">
        <f>VLOOKUP(A45,'07.kolo prezentácia'!$A$2:$G$134,4,FALSE)</f>
        <v>Trenčín</v>
      </c>
      <c r="H45" s="30">
        <f>VLOOKUP(A45,'07.kolo prezentácia'!$A$2:$G$134,5,FALSE)</f>
        <v>1983</v>
      </c>
      <c r="I45" s="31" t="str">
        <f>VLOOKUP(A45,'07.kolo prezentácia'!$A$2:$G$134,7,FALSE)</f>
        <v>Muži B</v>
      </c>
      <c r="J45" s="32" t="str">
        <f>VLOOKUP('07.kolo výsledky po kat'!$A45,'07.kolo stopky'!A:C,3,FALSE)</f>
        <v>00:52:24,00</v>
      </c>
      <c r="K45" s="32">
        <f t="shared" si="0"/>
        <v>0.003830409356725146</v>
      </c>
      <c r="L45" s="32">
        <f t="shared" si="2"/>
        <v>0.010871759259259258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1"/>
        <v>0</v>
      </c>
      <c r="Y45"/>
    </row>
    <row r="46" spans="1:25" ht="15">
      <c r="A46" s="21">
        <v>144</v>
      </c>
      <c r="B46" s="44">
        <v>43</v>
      </c>
      <c r="C46" s="44">
        <v>10</v>
      </c>
      <c r="D46" s="6" t="str">
        <f>VLOOKUP(A46,'07.kolo prezentácia'!$A$2:$G$133,2,FALSE)</f>
        <v>Matúš</v>
      </c>
      <c r="E46" s="6" t="str">
        <f>VLOOKUP(A46,'07.kolo prezentácia'!$A$2:$G$133,3,FALSE)</f>
        <v>Varačka</v>
      </c>
      <c r="F46" s="6" t="str">
        <f>CONCATENATE('07.kolo výsledky po kat'!$D46," ",'07.kolo výsledky po kat'!$E46)</f>
        <v>Matúš Varačka</v>
      </c>
      <c r="G46" s="6" t="str">
        <f>VLOOKUP(A46,'07.kolo prezentácia'!$A$2:$G$134,4,FALSE)</f>
        <v>Beckov</v>
      </c>
      <c r="H46" s="30">
        <f>VLOOKUP(A46,'07.kolo prezentácia'!$A$2:$G$134,5,FALSE)</f>
        <v>1988</v>
      </c>
      <c r="I46" s="31" t="str">
        <f>VLOOKUP(A46,'07.kolo prezentácia'!$A$2:$G$134,7,FALSE)</f>
        <v>Muži A</v>
      </c>
      <c r="J46" s="32" t="str">
        <f>VLOOKUP('07.kolo výsledky po kat'!$A46,'07.kolo stopky'!A:C,3,FALSE)</f>
        <v>00:53:03,41</v>
      </c>
      <c r="K46" s="32">
        <f t="shared" si="0"/>
        <v>0.003878423489278752</v>
      </c>
      <c r="L46" s="32">
        <f t="shared" si="2"/>
        <v>0.011327893518518515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1"/>
        <v>0</v>
      </c>
      <c r="Y46"/>
    </row>
    <row r="47" spans="1:25" ht="15" hidden="1">
      <c r="A47" s="21">
        <v>124</v>
      </c>
      <c r="B47" s="44">
        <v>44</v>
      </c>
      <c r="C47" s="44">
        <v>5</v>
      </c>
      <c r="D47" s="6" t="str">
        <f>VLOOKUP(A47,'07.kolo prezentácia'!$A$2:$G$133,2,FALSE)</f>
        <v>Pavol</v>
      </c>
      <c r="E47" s="6" t="str">
        <f>VLOOKUP(A47,'07.kolo prezentácia'!$A$2:$G$133,3,FALSE)</f>
        <v>Balaščák</v>
      </c>
      <c r="F47" s="6" t="str">
        <f>CONCATENATE('07.kolo výsledky po kat'!$D47," ",'07.kolo výsledky po kat'!$E47)</f>
        <v>Pavol Balaščák</v>
      </c>
      <c r="G47" s="6" t="str">
        <f>VLOOKUP(A47,'07.kolo prezentácia'!$A$2:$G$134,4,FALSE)</f>
        <v>Trenčín</v>
      </c>
      <c r="H47" s="30">
        <f>VLOOKUP(A47,'07.kolo prezentácia'!$A$2:$G$134,5,FALSE)</f>
        <v>1964</v>
      </c>
      <c r="I47" s="31" t="str">
        <f>VLOOKUP(A47,'07.kolo prezentácia'!$A$2:$G$134,7,FALSE)</f>
        <v>Muži D</v>
      </c>
      <c r="J47" s="32" t="str">
        <f>VLOOKUP('07.kolo výsledky po kat'!$A47,'07.kolo stopky'!A:C,3,FALSE)</f>
        <v>00:53:14,59</v>
      </c>
      <c r="K47" s="32">
        <f t="shared" si="0"/>
        <v>0.0038920443469785573</v>
      </c>
      <c r="L47" s="32">
        <f t="shared" si="2"/>
        <v>0.011457291666666664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1"/>
        <v>0</v>
      </c>
      <c r="Y47"/>
    </row>
    <row r="48" spans="1:25" ht="15" hidden="1">
      <c r="A48" s="21">
        <v>151</v>
      </c>
      <c r="B48" s="44">
        <v>45</v>
      </c>
      <c r="C48" s="49">
        <v>18</v>
      </c>
      <c r="D48" s="5" t="str">
        <f>VLOOKUP(A48,'07.kolo prezentácia'!$A$2:$G$133,2,FALSE)</f>
        <v>Marián</v>
      </c>
      <c r="E48" s="5" t="str">
        <f>VLOOKUP(A48,'07.kolo prezentácia'!$A$2:$G$133,3,FALSE)</f>
        <v>Horník</v>
      </c>
      <c r="F48" s="6" t="str">
        <f>CONCATENATE('07.kolo výsledky po kat'!$D48," ",'07.kolo výsledky po kat'!$E48)</f>
        <v>Marián Horník</v>
      </c>
      <c r="G48" s="6" t="str">
        <f>VLOOKUP(A48,'07.kolo prezentácia'!$A$2:$G$134,4,FALSE)</f>
        <v>Trenčín</v>
      </c>
      <c r="H48" s="30">
        <f>VLOOKUP(A48,'07.kolo prezentácia'!$A$2:$G$134,5,FALSE)</f>
        <v>1983</v>
      </c>
      <c r="I48" s="31" t="str">
        <f>VLOOKUP(A48,'07.kolo prezentácia'!$A$2:$G$134,7,FALSE)</f>
        <v>Muži B</v>
      </c>
      <c r="J48" s="32" t="str">
        <f>VLOOKUP('07.kolo výsledky po kat'!$A48,'07.kolo stopky'!A:C,3,FALSE)</f>
        <v>00:54:01,75</v>
      </c>
      <c r="K48" s="32">
        <f t="shared" si="0"/>
        <v>0.0039495004873294345</v>
      </c>
      <c r="L48" s="32">
        <f t="shared" si="2"/>
        <v>0.012003125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1"/>
        <v>0</v>
      </c>
      <c r="Y48"/>
    </row>
    <row r="49" spans="1:25" ht="15" hidden="1">
      <c r="A49" s="21">
        <v>150</v>
      </c>
      <c r="B49" s="44">
        <v>46</v>
      </c>
      <c r="C49" s="49">
        <v>19</v>
      </c>
      <c r="D49" s="6" t="str">
        <f>VLOOKUP(A49,'07.kolo prezentácia'!$A$2:$G$133,2,FALSE)</f>
        <v>Martin</v>
      </c>
      <c r="E49" s="6" t="str">
        <f>VLOOKUP(A49,'07.kolo prezentácia'!$A$2:$G$133,3,FALSE)</f>
        <v>Lohinský</v>
      </c>
      <c r="F49" s="6" t="str">
        <f>CONCATENATE('07.kolo výsledky po kat'!$D49," ",'07.kolo výsledky po kat'!$E49)</f>
        <v>Martin Lohinský</v>
      </c>
      <c r="G49" s="6" t="str">
        <f>VLOOKUP(A49,'07.kolo prezentácia'!$A$2:$G$134,4,FALSE)</f>
        <v>Trenčín</v>
      </c>
      <c r="H49" s="30">
        <f>VLOOKUP(A49,'07.kolo prezentácia'!$A$2:$G$134,5,FALSE)</f>
        <v>1977</v>
      </c>
      <c r="I49" s="31" t="str">
        <f>VLOOKUP(A49,'07.kolo prezentácia'!$A$2:$G$134,7,FALSE)</f>
        <v>Muži B</v>
      </c>
      <c r="J49" s="32" t="str">
        <f>VLOOKUP('07.kolo výsledky po kat'!$A49,'07.kolo stopky'!A:C,3,FALSE)</f>
        <v>00:54:25,25</v>
      </c>
      <c r="K49" s="32">
        <f t="shared" si="0"/>
        <v>0.003978131091617934</v>
      </c>
      <c r="L49" s="32">
        <f t="shared" si="2"/>
        <v>0.01227511574074074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1"/>
        <v>0</v>
      </c>
      <c r="Y49"/>
    </row>
    <row r="50" spans="1:25" ht="15" hidden="1">
      <c r="A50" s="21">
        <v>104</v>
      </c>
      <c r="B50" s="44">
        <v>47</v>
      </c>
      <c r="C50" s="45">
        <v>2</v>
      </c>
      <c r="D50" s="5" t="str">
        <f>VLOOKUP(A50,'07.kolo prezentácia'!$A$2:$G$133,2,FALSE)</f>
        <v>Jozef</v>
      </c>
      <c r="E50" s="5" t="str">
        <f>VLOOKUP(A50,'07.kolo prezentácia'!$A$2:$G$133,3,FALSE)</f>
        <v>Kudla</v>
      </c>
      <c r="F50" s="6" t="str">
        <f>CONCATENATE('07.kolo výsledky po kat'!$D50," ",'07.kolo výsledky po kat'!$E50)</f>
        <v>Jozef Kudla</v>
      </c>
      <c r="G50" s="6" t="str">
        <f>VLOOKUP(A50,'07.kolo prezentácia'!$A$2:$G$134,4,FALSE)</f>
        <v>Sokol Trenčín</v>
      </c>
      <c r="H50" s="30">
        <f>VLOOKUP(A50,'07.kolo prezentácia'!$A$2:$G$134,5,FALSE)</f>
        <v>1947</v>
      </c>
      <c r="I50" s="31" t="str">
        <f>VLOOKUP(A50,'07.kolo prezentácia'!$A$2:$G$134,7,FALSE)</f>
        <v>Muži E</v>
      </c>
      <c r="J50" s="32" t="str">
        <f>VLOOKUP('07.kolo výsledky po kat'!$A50,'07.kolo stopky'!A:C,3,FALSE)</f>
        <v>00:54:31,28</v>
      </c>
      <c r="K50" s="32">
        <f t="shared" si="0"/>
        <v>0.0039854775828460035</v>
      </c>
      <c r="L50" s="32">
        <f t="shared" si="2"/>
        <v>0.012344907407407405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1"/>
        <v>0</v>
      </c>
      <c r="Y50"/>
    </row>
    <row r="51" spans="1:25" ht="15" hidden="1">
      <c r="A51" s="21">
        <v>106</v>
      </c>
      <c r="B51" s="44">
        <v>48</v>
      </c>
      <c r="C51" s="45">
        <v>3</v>
      </c>
      <c r="D51" s="6" t="str">
        <f>VLOOKUP(A51,'07.kolo prezentácia'!$A$2:$G$133,2,FALSE)</f>
        <v>Sylvia</v>
      </c>
      <c r="E51" s="6" t="str">
        <f>VLOOKUP(A51,'07.kolo prezentácia'!$A$2:$G$133,3,FALSE)</f>
        <v>Kňažková</v>
      </c>
      <c r="F51" s="6" t="str">
        <f>CONCATENATE('07.kolo výsledky po kat'!$D51," ",'07.kolo výsledky po kat'!$E51)</f>
        <v>Sylvia Kňažková</v>
      </c>
      <c r="G51" s="6" t="str">
        <f>VLOOKUP(A51,'07.kolo prezentácia'!$A$2:$G$134,4,FALSE)</f>
        <v>KPB</v>
      </c>
      <c r="H51" s="30">
        <f>VLOOKUP(A51,'07.kolo prezentácia'!$A$2:$G$134,5,FALSE)</f>
        <v>1976</v>
      </c>
      <c r="I51" s="31" t="str">
        <f>VLOOKUP(A51,'07.kolo prezentácia'!$A$2:$G$134,7,FALSE)</f>
        <v>Ženy B</v>
      </c>
      <c r="J51" s="32" t="str">
        <f>VLOOKUP('07.kolo výsledky po kat'!$A51,'07.kolo stopky'!A:C,3,FALSE)</f>
        <v>00:54:39,39</v>
      </c>
      <c r="K51" s="32">
        <f t="shared" si="0"/>
        <v>0.003995358187134503</v>
      </c>
      <c r="L51" s="32">
        <f t="shared" si="2"/>
        <v>0.01243877314814815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1"/>
        <v>0</v>
      </c>
      <c r="Y51"/>
    </row>
    <row r="52" spans="1:25" ht="15" hidden="1">
      <c r="A52" s="21">
        <v>92</v>
      </c>
      <c r="B52" s="44">
        <v>49</v>
      </c>
      <c r="C52" s="45">
        <v>3</v>
      </c>
      <c r="D52" s="5" t="str">
        <f>VLOOKUP(A52,'07.kolo prezentácia'!$A$2:$G$133,2,FALSE)</f>
        <v>Vladimír</v>
      </c>
      <c r="E52" s="5" t="str">
        <f>VLOOKUP(A52,'07.kolo prezentácia'!$A$2:$G$133,3,FALSE)</f>
        <v>Kovalčík</v>
      </c>
      <c r="F52" s="6" t="str">
        <f>CONCATENATE('07.kolo výsledky po kat'!$D52," ",'07.kolo výsledky po kat'!$E52)</f>
        <v>Vladimír Kovalčík</v>
      </c>
      <c r="G52" s="6" t="str">
        <f>VLOOKUP(A52,'07.kolo prezentácia'!$A$2:$G$134,4,FALSE)</f>
        <v>Trenčín</v>
      </c>
      <c r="H52" s="30">
        <f>VLOOKUP(A52,'07.kolo prezentácia'!$A$2:$G$134,5,FALSE)</f>
        <v>1951</v>
      </c>
      <c r="I52" s="31" t="str">
        <f>VLOOKUP(A52,'07.kolo prezentácia'!$A$2:$G$134,7,FALSE)</f>
        <v>Muži E</v>
      </c>
      <c r="J52" s="32" t="str">
        <f>VLOOKUP('07.kolo výsledky po kat'!$A52,'07.kolo stopky'!A:C,3,FALSE)</f>
        <v>00:54:58,48</v>
      </c>
      <c r="K52" s="32">
        <f t="shared" si="0"/>
        <v>0.004018615984405458</v>
      </c>
      <c r="L52" s="32">
        <f t="shared" si="2"/>
        <v>0.012659722222222222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1"/>
        <v>0</v>
      </c>
      <c r="Y52"/>
    </row>
    <row r="53" spans="1:25" ht="15" hidden="1">
      <c r="A53" s="21">
        <v>105</v>
      </c>
      <c r="B53" s="44">
        <v>50</v>
      </c>
      <c r="C53" s="49">
        <v>4</v>
      </c>
      <c r="D53" s="6" t="str">
        <f>VLOOKUP(A53,'07.kolo prezentácia'!$A$2:$G$133,2,FALSE)</f>
        <v>Miriam</v>
      </c>
      <c r="E53" s="6" t="str">
        <f>VLOOKUP(A53,'07.kolo prezentácia'!$A$2:$G$133,3,FALSE)</f>
        <v>Marušincová</v>
      </c>
      <c r="F53" s="6" t="str">
        <f>CONCATENATE('07.kolo výsledky po kat'!$D53," ",'07.kolo výsledky po kat'!$E53)</f>
        <v>Miriam Marušincová</v>
      </c>
      <c r="G53" s="6" t="str">
        <f>VLOOKUP(A53,'07.kolo prezentácia'!$A$2:$G$134,4,FALSE)</f>
        <v>KPB</v>
      </c>
      <c r="H53" s="30">
        <f>VLOOKUP(A53,'07.kolo prezentácia'!$A$2:$G$134,5,FALSE)</f>
        <v>1973</v>
      </c>
      <c r="I53" s="31" t="str">
        <f>VLOOKUP(A53,'07.kolo prezentácia'!$A$2:$G$134,7,FALSE)</f>
        <v>Ženy B</v>
      </c>
      <c r="J53" s="32" t="str">
        <f>VLOOKUP('07.kolo výsledky po kat'!$A53,'07.kolo stopky'!A:C,3,FALSE)</f>
        <v>00:56:07,81</v>
      </c>
      <c r="K53" s="32">
        <f t="shared" si="0"/>
        <v>0.004103082358674464</v>
      </c>
      <c r="L53" s="32">
        <f t="shared" si="2"/>
        <v>0.013462152777777781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1"/>
        <v>0</v>
      </c>
      <c r="Y53"/>
    </row>
    <row r="54" spans="1:25" ht="15" hidden="1">
      <c r="A54" s="21">
        <v>123</v>
      </c>
      <c r="B54" s="44">
        <v>51</v>
      </c>
      <c r="C54" s="44">
        <v>5</v>
      </c>
      <c r="D54" s="6" t="str">
        <f>VLOOKUP(A54,'07.kolo prezentácia'!$A$2:$G$133,2,FALSE)</f>
        <v>Blanka</v>
      </c>
      <c r="E54" s="6" t="str">
        <f>VLOOKUP(A54,'07.kolo prezentácia'!$A$2:$G$133,3,FALSE)</f>
        <v>Balaščáková</v>
      </c>
      <c r="F54" s="6" t="str">
        <f>CONCATENATE('07.kolo výsledky po kat'!$D54," ",'07.kolo výsledky po kat'!$E54)</f>
        <v>Blanka Balaščáková</v>
      </c>
      <c r="G54" s="6" t="str">
        <f>VLOOKUP(A54,'07.kolo prezentácia'!$A$2:$G$134,4,FALSE)</f>
        <v>Behám s láskou</v>
      </c>
      <c r="H54" s="30">
        <f>VLOOKUP(A54,'07.kolo prezentácia'!$A$2:$G$134,5,FALSE)</f>
        <v>1966</v>
      </c>
      <c r="I54" s="31" t="str">
        <f>VLOOKUP(A54,'07.kolo prezentácia'!$A$2:$G$134,7,FALSE)</f>
        <v>Ženy B</v>
      </c>
      <c r="J54" s="32" t="str">
        <f>VLOOKUP('07.kolo výsledky po kat'!$A54,'07.kolo stopky'!A:C,3,FALSE)</f>
        <v>00:56:11,68</v>
      </c>
      <c r="K54" s="32">
        <f t="shared" si="0"/>
        <v>0.004107797270955166</v>
      </c>
      <c r="L54" s="32">
        <f t="shared" si="2"/>
        <v>0.01350694444444445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t="15">
      <c r="A55" s="21">
        <v>141</v>
      </c>
      <c r="B55" s="44">
        <v>52</v>
      </c>
      <c r="C55" s="44">
        <v>11</v>
      </c>
      <c r="D55" s="6" t="str">
        <f>VLOOKUP(A55,'07.kolo prezentácia'!$A$2:$G$133,2,FALSE)</f>
        <v>Michal</v>
      </c>
      <c r="E55" s="6" t="str">
        <f>VLOOKUP(A55,'07.kolo prezentácia'!$A$2:$G$133,3,FALSE)</f>
        <v>Talaba</v>
      </c>
      <c r="F55" s="6" t="str">
        <f>CONCATENATE('07.kolo výsledky po kat'!$D55," ",'07.kolo výsledky po kat'!$E55)</f>
        <v>Michal Talaba</v>
      </c>
      <c r="G55" s="6" t="str">
        <f>VLOOKUP(A55,'07.kolo prezentácia'!$A$2:$G$134,4,FALSE)</f>
        <v>NUTRILITE team</v>
      </c>
      <c r="H55" s="30">
        <f>VLOOKUP(A55,'07.kolo prezentácia'!$A$2:$G$134,5,FALSE)</f>
        <v>1988</v>
      </c>
      <c r="I55" s="31" t="str">
        <f>VLOOKUP(A55,'07.kolo prezentácia'!$A$2:$G$134,7,FALSE)</f>
        <v>Muži A</v>
      </c>
      <c r="J55" s="32" t="str">
        <f>VLOOKUP('07.kolo výsledky po kat'!$A55,'07.kolo stopky'!A:C,3,FALSE)</f>
        <v>00:56:14,75</v>
      </c>
      <c r="K55" s="32">
        <f t="shared" si="0"/>
        <v>0.004111537524366472</v>
      </c>
      <c r="L55" s="32">
        <f t="shared" si="2"/>
        <v>0.013542476851851854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aca="true" t="shared" si="3" ref="W55:W118">SUM(M55:V55)</f>
        <v>0</v>
      </c>
      <c r="Y55"/>
    </row>
    <row r="56" spans="1:25" ht="15" hidden="1">
      <c r="A56" s="21">
        <v>114</v>
      </c>
      <c r="B56" s="44">
        <v>53</v>
      </c>
      <c r="C56" s="49">
        <v>20</v>
      </c>
      <c r="D56" s="6" t="str">
        <f>VLOOKUP(A56,'07.kolo prezentácia'!$A$2:$G$133,2,FALSE)</f>
        <v>Pavel</v>
      </c>
      <c r="E56" s="6" t="str">
        <f>VLOOKUP(A56,'07.kolo prezentácia'!$A$2:$G$133,3,FALSE)</f>
        <v>Trúchly</v>
      </c>
      <c r="F56" s="6" t="str">
        <f>CONCATENATE('07.kolo výsledky po kat'!$D56," ",'07.kolo výsledky po kat'!$E56)</f>
        <v>Pavel Trúchly</v>
      </c>
      <c r="G56" s="6" t="str">
        <f>VLOOKUP(A56,'07.kolo prezentácia'!$A$2:$G$134,4,FALSE)</f>
        <v>EOD COE</v>
      </c>
      <c r="H56" s="30">
        <f>VLOOKUP(A56,'07.kolo prezentácia'!$A$2:$G$134,5,FALSE)</f>
        <v>1977</v>
      </c>
      <c r="I56" s="31" t="str">
        <f>VLOOKUP(A56,'07.kolo prezentácia'!$A$2:$G$134,7,FALSE)</f>
        <v>Muži B</v>
      </c>
      <c r="J56" s="32" t="str">
        <f>VLOOKUP('07.kolo výsledky po kat'!$A56,'07.kolo stopky'!A:C,3,FALSE)</f>
        <v>00:56:16,87</v>
      </c>
      <c r="K56" s="32">
        <f t="shared" si="0"/>
        <v>0.0041141203703703695</v>
      </c>
      <c r="L56" s="32">
        <f t="shared" si="2"/>
        <v>0.013567013888888885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3"/>
        <v>0</v>
      </c>
      <c r="Y56"/>
    </row>
    <row r="57" spans="1:25" ht="15" hidden="1">
      <c r="A57" s="21">
        <v>103</v>
      </c>
      <c r="B57" s="44">
        <v>54</v>
      </c>
      <c r="C57" s="44">
        <v>4</v>
      </c>
      <c r="D57" s="6" t="str">
        <f>VLOOKUP(A57,'07.kolo prezentácia'!$A$2:$G$133,2,FALSE)</f>
        <v>Dušan</v>
      </c>
      <c r="E57" s="6" t="str">
        <f>VLOOKUP(A57,'07.kolo prezentácia'!$A$2:$G$133,3,FALSE)</f>
        <v>Kašička</v>
      </c>
      <c r="F57" s="6" t="str">
        <f>CONCATENATE('07.kolo výsledky po kat'!$D57," ",'07.kolo výsledky po kat'!$E57)</f>
        <v>Dušan Kašička</v>
      </c>
      <c r="G57" s="6" t="str">
        <f>VLOOKUP(A57,'07.kolo prezentácia'!$A$2:$G$134,4,FALSE)</f>
        <v>Letisko Trenčín</v>
      </c>
      <c r="H57" s="30">
        <f>VLOOKUP(A57,'07.kolo prezentácia'!$A$2:$G$134,5,FALSE)</f>
        <v>1942</v>
      </c>
      <c r="I57" s="31" t="str">
        <f>VLOOKUP(A57,'07.kolo prezentácia'!$A$2:$G$134,7,FALSE)</f>
        <v>Muži E</v>
      </c>
      <c r="J57" s="32" t="str">
        <f>VLOOKUP('07.kolo výsledky po kat'!$A57,'07.kolo stopky'!A:C,3,FALSE)</f>
        <v>00:56:41,50</v>
      </c>
      <c r="K57" s="32">
        <f t="shared" si="0"/>
        <v>0.004144127680311891</v>
      </c>
      <c r="L57" s="32">
        <f t="shared" si="2"/>
        <v>0.013852083333333338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3"/>
        <v>0</v>
      </c>
      <c r="Y57"/>
    </row>
    <row r="58" spans="1:25" ht="15">
      <c r="A58" s="21">
        <v>134</v>
      </c>
      <c r="B58" s="44">
        <v>55</v>
      </c>
      <c r="C58" s="44">
        <v>12</v>
      </c>
      <c r="D58" s="6" t="str">
        <f>VLOOKUP(A58,'07.kolo prezentácia'!$A$2:$G$133,2,FALSE)</f>
        <v>Peter</v>
      </c>
      <c r="E58" s="6" t="str">
        <f>VLOOKUP(A58,'07.kolo prezentácia'!$A$2:$G$133,3,FALSE)</f>
        <v>Jando</v>
      </c>
      <c r="F58" s="6" t="str">
        <f>CONCATENATE('07.kolo výsledky po kat'!$D58," ",'07.kolo výsledky po kat'!$E58)</f>
        <v>Peter Jando</v>
      </c>
      <c r="G58" s="6" t="str">
        <f>VLOOKUP(A58,'07.kolo prezentácia'!$A$2:$G$134,4,FALSE)</f>
        <v>Soblahov</v>
      </c>
      <c r="H58" s="30">
        <f>VLOOKUP(A58,'07.kolo prezentácia'!$A$2:$G$134,5,FALSE)</f>
        <v>1991</v>
      </c>
      <c r="I58" s="31" t="str">
        <f>VLOOKUP(A58,'07.kolo prezentácia'!$A$2:$G$134,7,FALSE)</f>
        <v>Muži A</v>
      </c>
      <c r="J58" s="32" t="str">
        <f>VLOOKUP('07.kolo výsledky po kat'!$A58,'07.kolo stopky'!A:C,3,FALSE)</f>
        <v>00:56:59,20</v>
      </c>
      <c r="K58" s="32">
        <f t="shared" si="0"/>
        <v>0.004165692007797271</v>
      </c>
      <c r="L58" s="32">
        <f t="shared" si="2"/>
        <v>0.014056944444444445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3"/>
        <v>0</v>
      </c>
      <c r="Y58"/>
    </row>
    <row r="59" spans="1:25" ht="15" hidden="1">
      <c r="A59" s="21">
        <v>118</v>
      </c>
      <c r="B59" s="44">
        <v>56</v>
      </c>
      <c r="C59" s="44">
        <v>6</v>
      </c>
      <c r="D59" s="6" t="str">
        <f>VLOOKUP(A59,'07.kolo prezentácia'!$A$2:$G$133,2,FALSE)</f>
        <v>Martina</v>
      </c>
      <c r="E59" s="6" t="str">
        <f>VLOOKUP(A59,'07.kolo prezentácia'!$A$2:$G$133,3,FALSE)</f>
        <v>Holúbková</v>
      </c>
      <c r="F59" s="6" t="str">
        <f>CONCATENATE('07.kolo výsledky po kat'!$D59," ",'07.kolo výsledky po kat'!$E59)</f>
        <v>Martina Holúbková</v>
      </c>
      <c r="G59" s="6" t="str">
        <f>VLOOKUP(A59,'07.kolo prezentácia'!$A$2:$G$134,4,FALSE)</f>
        <v>Trenčín</v>
      </c>
      <c r="H59" s="30">
        <f>VLOOKUP(A59,'07.kolo prezentácia'!$A$2:$G$134,5,FALSE)</f>
        <v>1977</v>
      </c>
      <c r="I59" s="31" t="str">
        <f>VLOOKUP(A59,'07.kolo prezentácia'!$A$2:$G$134,7,FALSE)</f>
        <v>Ženy B</v>
      </c>
      <c r="J59" s="32" t="str">
        <f>VLOOKUP('07.kolo výsledky po kat'!$A59,'07.kolo stopky'!A:C,3,FALSE)</f>
        <v>00:56:59,95</v>
      </c>
      <c r="K59" s="32">
        <f t="shared" si="0"/>
        <v>0.00416660575048733</v>
      </c>
      <c r="L59" s="32">
        <f t="shared" si="2"/>
        <v>0.014065625000000002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3"/>
        <v>0</v>
      </c>
      <c r="Y59"/>
    </row>
    <row r="60" spans="1:25" ht="15" hidden="1">
      <c r="A60" s="21">
        <v>116</v>
      </c>
      <c r="B60" s="44">
        <v>57</v>
      </c>
      <c r="C60" s="45">
        <v>2</v>
      </c>
      <c r="D60" s="6" t="str">
        <f>VLOOKUP(A60,'07.kolo prezentácia'!$A$2:$G$133,2,FALSE)</f>
        <v>Patrícia</v>
      </c>
      <c r="E60" s="6" t="str">
        <f>VLOOKUP(A60,'07.kolo prezentácia'!$A$2:$G$133,3,FALSE)</f>
        <v>Pavlíková</v>
      </c>
      <c r="F60" s="6" t="str">
        <f>CONCATENATE('07.kolo výsledky po kat'!$D60," ",'07.kolo výsledky po kat'!$E60)</f>
        <v>Patrícia Pavlíková</v>
      </c>
      <c r="G60" s="6" t="str">
        <f>VLOOKUP(A60,'07.kolo prezentácia'!$A$2:$G$134,4,FALSE)</f>
        <v>Trenčín</v>
      </c>
      <c r="H60" s="30">
        <f>VLOOKUP(A60,'07.kolo prezentácia'!$A$2:$G$134,5,FALSE)</f>
        <v>1987</v>
      </c>
      <c r="I60" s="31" t="str">
        <f>VLOOKUP(A60,'07.kolo prezentácia'!$A$2:$G$134,7,FALSE)</f>
        <v>Ženy A</v>
      </c>
      <c r="J60" s="32" t="str">
        <f>VLOOKUP('07.kolo výsledky po kat'!$A60,'07.kolo stopky'!A:C,3,FALSE)</f>
        <v>00:57:05,83</v>
      </c>
      <c r="K60" s="32">
        <f t="shared" si="0"/>
        <v>0.004173769493177389</v>
      </c>
      <c r="L60" s="32">
        <f t="shared" si="2"/>
        <v>0.014133680555555559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3"/>
        <v>0</v>
      </c>
      <c r="Y60"/>
    </row>
    <row r="61" spans="1:25" ht="15" hidden="1">
      <c r="A61" s="21">
        <v>112</v>
      </c>
      <c r="B61" s="44">
        <v>58</v>
      </c>
      <c r="C61" s="44">
        <v>9</v>
      </c>
      <c r="D61" s="6" t="str">
        <f>VLOOKUP(A61,'07.kolo prezentácia'!$A$2:$G$133,2,FALSE)</f>
        <v>Dušan</v>
      </c>
      <c r="E61" s="6" t="str">
        <f>VLOOKUP(A61,'07.kolo prezentácia'!$A$2:$G$133,3,FALSE)</f>
        <v>Daniš</v>
      </c>
      <c r="F61" s="6" t="str">
        <f>CONCATENATE('07.kolo výsledky po kat'!$D61," ",'07.kolo výsledky po kat'!$E61)</f>
        <v>Dušan Daniš</v>
      </c>
      <c r="G61" s="6" t="str">
        <f>VLOOKUP(A61,'07.kolo prezentácia'!$A$2:$G$134,4,FALSE)</f>
        <v>Nová Dubnica</v>
      </c>
      <c r="H61" s="30">
        <f>VLOOKUP(A61,'07.kolo prezentácia'!$A$2:$G$134,5,FALSE)</f>
        <v>1968</v>
      </c>
      <c r="I61" s="31" t="str">
        <f>VLOOKUP(A61,'07.kolo prezentácia'!$A$2:$G$134,7,FALSE)</f>
        <v>Muži C</v>
      </c>
      <c r="J61" s="32" t="str">
        <f>VLOOKUP('07.kolo výsledky po kat'!$A61,'07.kolo stopky'!A:C,3,FALSE)</f>
        <v>00:57:24,51</v>
      </c>
      <c r="K61" s="32">
        <f t="shared" si="0"/>
        <v>0.004196527777777777</v>
      </c>
      <c r="L61" s="32">
        <f t="shared" si="2"/>
        <v>0.014349884259259257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3"/>
        <v>0</v>
      </c>
      <c r="Y61"/>
    </row>
    <row r="62" spans="1:25" ht="15" hidden="1">
      <c r="A62" s="21">
        <v>156</v>
      </c>
      <c r="B62" s="44">
        <v>59</v>
      </c>
      <c r="C62" s="45">
        <v>3</v>
      </c>
      <c r="D62" s="6" t="str">
        <f>VLOOKUP(A62,'07.kolo prezentácia'!$A$2:$G$133,2,FALSE)</f>
        <v>Simona</v>
      </c>
      <c r="E62" s="6" t="str">
        <f>VLOOKUP(A62,'07.kolo prezentácia'!$A$2:$G$133,3,FALSE)</f>
        <v>Jánošová</v>
      </c>
      <c r="F62" s="6" t="str">
        <f>CONCATENATE('07.kolo výsledky po kat'!$D62," ",'07.kolo výsledky po kat'!$E62)</f>
        <v>Simona Jánošová</v>
      </c>
      <c r="G62" s="6" t="str">
        <f>VLOOKUP(A62,'07.kolo prezentácia'!$A$2:$G$134,4,FALSE)</f>
        <v>Trenčín</v>
      </c>
      <c r="H62" s="30">
        <f>VLOOKUP(A62,'07.kolo prezentácia'!$A$2:$G$134,5,FALSE)</f>
        <v>1991</v>
      </c>
      <c r="I62" s="31" t="str">
        <f>VLOOKUP(A62,'07.kolo prezentácia'!$A$2:$G$134,7,FALSE)</f>
        <v>Ženy A</v>
      </c>
      <c r="J62" s="32" t="str">
        <f>VLOOKUP('07.kolo výsledky po kat'!$A62,'07.kolo stopky'!A:C,3,FALSE)</f>
        <v>00:57:36,45</v>
      </c>
      <c r="K62" s="32">
        <f t="shared" si="0"/>
        <v>0.004211074561403509</v>
      </c>
      <c r="L62" s="32">
        <f t="shared" si="2"/>
        <v>0.014488078703703704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3"/>
        <v>0</v>
      </c>
      <c r="Y62"/>
    </row>
    <row r="63" spans="1:25" ht="15" hidden="1">
      <c r="A63" s="21">
        <v>109</v>
      </c>
      <c r="B63" s="44">
        <v>60</v>
      </c>
      <c r="C63" s="44">
        <v>7</v>
      </c>
      <c r="D63" s="6" t="str">
        <f>VLOOKUP(A63,'07.kolo prezentácia'!$A$2:$G$133,2,FALSE)</f>
        <v>Miroslava</v>
      </c>
      <c r="E63" s="6" t="str">
        <f>VLOOKUP(A63,'07.kolo prezentácia'!$A$2:$G$133,3,FALSE)</f>
        <v>VERTIGAČ</v>
      </c>
      <c r="F63" s="6" t="str">
        <f>CONCATENATE('07.kolo výsledky po kat'!$D63," ",'07.kolo výsledky po kat'!$E63)</f>
        <v>Miroslava VERTIGAČ</v>
      </c>
      <c r="G63" s="6" t="str">
        <f>VLOOKUP(A63,'07.kolo prezentácia'!$A$2:$G$134,4,FALSE)</f>
        <v>"PS"</v>
      </c>
      <c r="H63" s="30">
        <f>VLOOKUP(A63,'07.kolo prezentácia'!$A$2:$G$134,5,FALSE)</f>
        <v>1978</v>
      </c>
      <c r="I63" s="31" t="str">
        <f>VLOOKUP(A63,'07.kolo prezentácia'!$A$2:$G$134,7,FALSE)</f>
        <v>Ženy B</v>
      </c>
      <c r="J63" s="32" t="str">
        <f>VLOOKUP('07.kolo výsledky po kat'!$A63,'07.kolo stopky'!A:C,3,FALSE)</f>
        <v>00:57:45,53</v>
      </c>
      <c r="K63" s="32">
        <f t="shared" si="0"/>
        <v>0.0042221369395711505</v>
      </c>
      <c r="L63" s="32">
        <f t="shared" si="2"/>
        <v>0.014593171296296299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3"/>
        <v>0</v>
      </c>
      <c r="Y63"/>
    </row>
    <row r="64" spans="1:25" ht="15" hidden="1">
      <c r="A64" s="21">
        <v>159</v>
      </c>
      <c r="B64" s="44">
        <v>61</v>
      </c>
      <c r="C64" s="44">
        <v>8</v>
      </c>
      <c r="D64" s="6" t="str">
        <f>VLOOKUP(A64,'07.kolo prezentácia'!$A$2:$G$133,2,FALSE)</f>
        <v>Katarína</v>
      </c>
      <c r="E64" s="6" t="str">
        <f>VLOOKUP(A64,'07.kolo prezentácia'!$A$2:$G$133,3,FALSE)</f>
        <v>Hrabovská</v>
      </c>
      <c r="F64" s="6" t="str">
        <f>CONCATENATE('07.kolo výsledky po kat'!$D64," ",'07.kolo výsledky po kat'!$E64)</f>
        <v>Katarína Hrabovská</v>
      </c>
      <c r="G64" s="6" t="str">
        <f>VLOOKUP(A64,'07.kolo prezentácia'!$A$2:$G$134,4,FALSE)</f>
        <v>Opatová</v>
      </c>
      <c r="H64" s="30">
        <f>VLOOKUP(A64,'07.kolo prezentácia'!$A$2:$G$134,5,FALSE)</f>
        <v>1979</v>
      </c>
      <c r="I64" s="31" t="str">
        <f>VLOOKUP(A64,'07.kolo prezentácia'!$A$2:$G$134,7,FALSE)</f>
        <v>Ženy B</v>
      </c>
      <c r="J64" s="32" t="str">
        <f>VLOOKUP('07.kolo výsledky po kat'!$A64,'07.kolo stopky'!A:C,3,FALSE)</f>
        <v>01:00:27,28</v>
      </c>
      <c r="K64" s="32">
        <f t="shared" si="0"/>
        <v>0.004419200779727095</v>
      </c>
      <c r="L64" s="32">
        <f t="shared" si="2"/>
        <v>0.016465277777777777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3"/>
        <v>0</v>
      </c>
      <c r="Y64"/>
    </row>
    <row r="65" spans="1:25" ht="15" hidden="1">
      <c r="A65" s="21">
        <v>135</v>
      </c>
      <c r="B65" s="44">
        <v>62</v>
      </c>
      <c r="C65" s="44">
        <v>10</v>
      </c>
      <c r="D65" s="6" t="str">
        <f>VLOOKUP(A65,'07.kolo prezentácia'!$A$2:$G$133,2,FALSE)</f>
        <v>Drahoslav</v>
      </c>
      <c r="E65" s="6" t="str">
        <f>VLOOKUP(A65,'07.kolo prezentácia'!$A$2:$G$133,3,FALSE)</f>
        <v>Masarik</v>
      </c>
      <c r="F65" s="6" t="str">
        <f>CONCATENATE('07.kolo výsledky po kat'!$D65," ",'07.kolo výsledky po kat'!$E65)</f>
        <v>Drahoslav Masarik</v>
      </c>
      <c r="G65" s="6" t="str">
        <f>VLOOKUP(A65,'07.kolo prezentácia'!$A$2:$G$134,4,FALSE)</f>
        <v>Štvorlístok Trenčín</v>
      </c>
      <c r="H65" s="30">
        <f>VLOOKUP(A65,'07.kolo prezentácia'!$A$2:$G$134,5,FALSE)</f>
        <v>1967</v>
      </c>
      <c r="I65" s="31" t="str">
        <f>VLOOKUP(A65,'07.kolo prezentácia'!$A$2:$G$134,7,FALSE)</f>
        <v>Muži C</v>
      </c>
      <c r="J65" s="32" t="str">
        <f>VLOOKUP('07.kolo výsledky po kat'!$A65,'07.kolo stopky'!A:C,3,FALSE)</f>
        <v>01:01:05,93</v>
      </c>
      <c r="K65" s="32">
        <f t="shared" si="0"/>
        <v>0.004466288986354776</v>
      </c>
      <c r="L65" s="32">
        <f t="shared" si="2"/>
        <v>0.016912615740740742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3"/>
        <v>0</v>
      </c>
      <c r="Y65"/>
    </row>
    <row r="66" spans="1:25" ht="15" hidden="1">
      <c r="A66" s="21">
        <v>145</v>
      </c>
      <c r="B66" s="44">
        <v>63</v>
      </c>
      <c r="C66" s="44">
        <v>4</v>
      </c>
      <c r="D66" s="6" t="str">
        <f>VLOOKUP(A66,'07.kolo prezentácia'!$A$2:$G$133,2,FALSE)</f>
        <v>Petra</v>
      </c>
      <c r="E66" s="6" t="str">
        <f>VLOOKUP(A66,'07.kolo prezentácia'!$A$2:$G$133,3,FALSE)</f>
        <v>Ludková</v>
      </c>
      <c r="F66" s="6" t="str">
        <f>CONCATENATE('07.kolo výsledky po kat'!$D66," ",'07.kolo výsledky po kat'!$E66)</f>
        <v>Petra Ludková</v>
      </c>
      <c r="G66" s="6" t="str">
        <f>VLOOKUP(A66,'07.kolo prezentácia'!$A$2:$G$134,4,FALSE)</f>
        <v>Trenčianske Teplice</v>
      </c>
      <c r="H66" s="30">
        <f>VLOOKUP(A66,'07.kolo prezentácia'!$A$2:$G$134,5,FALSE)</f>
        <v>1982</v>
      </c>
      <c r="I66" s="31" t="str">
        <f>VLOOKUP(A66,'07.kolo prezentácia'!$A$2:$G$134,7,FALSE)</f>
        <v>Ženy A</v>
      </c>
      <c r="J66" s="32" t="str">
        <f>VLOOKUP('07.kolo výsledky po kat'!$A66,'07.kolo stopky'!A:C,3,FALSE)</f>
        <v>01:02:22,29</v>
      </c>
      <c r="K66" s="32">
        <f t="shared" si="0"/>
        <v>0.004559320175438597</v>
      </c>
      <c r="L66" s="32">
        <f t="shared" si="2"/>
        <v>0.01779641203703704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3"/>
        <v>0</v>
      </c>
      <c r="Y66"/>
    </row>
    <row r="67" spans="1:25" ht="15" hidden="1">
      <c r="A67" s="21">
        <v>115</v>
      </c>
      <c r="B67" s="44">
        <v>64</v>
      </c>
      <c r="C67" s="44">
        <v>21</v>
      </c>
      <c r="D67" s="6" t="str">
        <f>VLOOKUP(A67,'07.kolo prezentácia'!$A$2:$G$133,2,FALSE)</f>
        <v>Peter</v>
      </c>
      <c r="E67" s="6" t="str">
        <f>VLOOKUP(A67,'07.kolo prezentácia'!$A$2:$G$133,3,FALSE)</f>
        <v>Marcinát</v>
      </c>
      <c r="F67" s="6" t="str">
        <f>CONCATENATE('07.kolo výsledky po kat'!$D67," ",'07.kolo výsledky po kat'!$E67)</f>
        <v>Peter Marcinát</v>
      </c>
      <c r="G67" s="6" t="str">
        <f>VLOOKUP(A67,'07.kolo prezentácia'!$A$2:$G$134,4,FALSE)</f>
        <v>Trenčín</v>
      </c>
      <c r="H67" s="30">
        <f>VLOOKUP(A67,'07.kolo prezentácia'!$A$2:$G$134,5,FALSE)</f>
        <v>1986</v>
      </c>
      <c r="I67" s="31" t="str">
        <f>VLOOKUP(A67,'07.kolo prezentácia'!$A$2:$G$134,7,FALSE)</f>
        <v>Muži B</v>
      </c>
      <c r="J67" s="32" t="str">
        <f>VLOOKUP('07.kolo výsledky po kat'!$A67,'07.kolo stopky'!A:C,3,FALSE)</f>
        <v>01:02:22,69</v>
      </c>
      <c r="K67" s="32">
        <f t="shared" si="0"/>
        <v>0.004559807504873295</v>
      </c>
      <c r="L67" s="32">
        <f t="shared" si="2"/>
        <v>0.017801041666666673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3"/>
        <v>0</v>
      </c>
      <c r="Y67"/>
    </row>
    <row r="68" spans="1:25" ht="15" hidden="1">
      <c r="A68" s="21">
        <v>147</v>
      </c>
      <c r="B68" s="44">
        <v>65</v>
      </c>
      <c r="C68" s="44">
        <v>5</v>
      </c>
      <c r="D68" s="6" t="str">
        <f>VLOOKUP(A68,'07.kolo prezentácia'!$A$2:$G$133,2,FALSE)</f>
        <v>Dana</v>
      </c>
      <c r="E68" s="6" t="str">
        <f>VLOOKUP(A68,'07.kolo prezentácia'!$A$2:$G$133,3,FALSE)</f>
        <v>Kubranova</v>
      </c>
      <c r="F68" s="6" t="str">
        <f>CONCATENATE('07.kolo výsledky po kat'!$D68," ",'07.kolo výsledky po kat'!$E68)</f>
        <v>Dana Kubranova</v>
      </c>
      <c r="G68" s="6" t="str">
        <f>VLOOKUP(A68,'07.kolo prezentácia'!$A$2:$G$134,4,FALSE)</f>
        <v>champion club trenč.teplice</v>
      </c>
      <c r="H68" s="30">
        <f>VLOOKUP(A68,'07.kolo prezentácia'!$A$2:$G$134,5,FALSE)</f>
        <v>1981</v>
      </c>
      <c r="I68" s="31" t="str">
        <f>VLOOKUP(A68,'07.kolo prezentácia'!$A$2:$G$134,7,FALSE)</f>
        <v>Ženy A</v>
      </c>
      <c r="J68" s="32" t="str">
        <f>VLOOKUP('07.kolo výsledky po kat'!$A68,'07.kolo stopky'!A:C,3,FALSE)</f>
        <v>01:03:22,14</v>
      </c>
      <c r="K68" s="32">
        <f>J68/$X$3</f>
        <v>0.004632236842105263</v>
      </c>
      <c r="L68" s="32">
        <f t="shared" si="2"/>
        <v>0.018489120370370368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3"/>
        <v>0</v>
      </c>
      <c r="Y68"/>
    </row>
    <row r="69" spans="1:25" ht="15">
      <c r="A69" s="21">
        <v>157</v>
      </c>
      <c r="B69" s="44">
        <v>66</v>
      </c>
      <c r="C69" s="44">
        <v>13</v>
      </c>
      <c r="D69" s="6" t="str">
        <f>VLOOKUP(A69,'07.kolo prezentácia'!$A$2:$G$133,2,FALSE)</f>
        <v>Roman</v>
      </c>
      <c r="E69" s="6" t="str">
        <f>VLOOKUP(A69,'07.kolo prezentácia'!$A$2:$G$133,3,FALSE)</f>
        <v>Pahola</v>
      </c>
      <c r="F69" s="6" t="str">
        <f>CONCATENATE('07.kolo výsledky po kat'!$D69," ",'07.kolo výsledky po kat'!$E69)</f>
        <v>Roman Pahola</v>
      </c>
      <c r="G69" s="6" t="str">
        <f>VLOOKUP(A69,'07.kolo prezentácia'!$A$2:$G$134,4,FALSE)</f>
        <v>Trenčín</v>
      </c>
      <c r="H69" s="30">
        <f>VLOOKUP(A69,'07.kolo prezentácia'!$A$2:$G$134,5,FALSE)</f>
        <v>1987</v>
      </c>
      <c r="I69" s="31" t="str">
        <f>VLOOKUP(A69,'07.kolo prezentácia'!$A$2:$G$134,7,FALSE)</f>
        <v>Muži A</v>
      </c>
      <c r="J69" s="32" t="str">
        <f>VLOOKUP('07.kolo výsledky po kat'!$A69,'07.kolo stopky'!A:C,3,FALSE)</f>
        <v>01:04:59,89</v>
      </c>
      <c r="K69" s="32">
        <f>J69/$X$3</f>
        <v>0.004751327972709551</v>
      </c>
      <c r="L69" s="32">
        <f>J69-$Y$3</f>
        <v>0.01962048611111111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3"/>
        <v>0</v>
      </c>
      <c r="Y69"/>
    </row>
    <row r="70" spans="1:25" ht="15" hidden="1">
      <c r="A70" s="21">
        <v>97</v>
      </c>
      <c r="B70" s="44">
        <v>67</v>
      </c>
      <c r="C70" s="44">
        <v>9</v>
      </c>
      <c r="D70" s="6" t="str">
        <f>VLOOKUP(A70,'07.kolo prezentácia'!$A$2:$G$133,2,FALSE)</f>
        <v>Katarína</v>
      </c>
      <c r="E70" s="6" t="str">
        <f>VLOOKUP(A70,'07.kolo prezentácia'!$A$2:$G$133,3,FALSE)</f>
        <v>Kolínková</v>
      </c>
      <c r="F70" s="6" t="str">
        <f>CONCATENATE('07.kolo výsledky po kat'!$D70," ",'07.kolo výsledky po kat'!$E70)</f>
        <v>Katarína Kolínková</v>
      </c>
      <c r="G70" s="6" t="str">
        <f>VLOOKUP(A70,'07.kolo prezentácia'!$A$2:$G$134,4,FALSE)</f>
        <v>Triatlon Team Trnava</v>
      </c>
      <c r="H70" s="30">
        <f>VLOOKUP(A70,'07.kolo prezentácia'!$A$2:$G$134,5,FALSE)</f>
        <v>1977</v>
      </c>
      <c r="I70" s="31" t="str">
        <f>VLOOKUP(A70,'07.kolo prezentácia'!$A$2:$G$134,7,FALSE)</f>
        <v>Ženy B</v>
      </c>
      <c r="J70" s="32" t="str">
        <f>VLOOKUP('07.kolo výsledky po kat'!$A70,'07.kolo stopky'!A:C,3,FALSE)</f>
        <v>01:07:11,62</v>
      </c>
      <c r="K70" s="32">
        <f>J70/$X$3</f>
        <v>0.004911817738791423</v>
      </c>
      <c r="L70" s="32">
        <f>J70-$Y$3</f>
        <v>0.02114513888888889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3"/>
        <v>0</v>
      </c>
      <c r="Y70"/>
    </row>
    <row r="71" spans="1:25" ht="15" hidden="1">
      <c r="A71" s="21">
        <v>131</v>
      </c>
      <c r="B71" s="44">
        <v>68</v>
      </c>
      <c r="C71" s="44">
        <v>10</v>
      </c>
      <c r="D71" s="6" t="str">
        <f>VLOOKUP(A71,'07.kolo prezentácia'!$A$2:$G$133,2,FALSE)</f>
        <v>Bianka</v>
      </c>
      <c r="E71" s="6" t="str">
        <f>VLOOKUP(A71,'07.kolo prezentácia'!$A$2:$G$133,3,FALSE)</f>
        <v>Karyová</v>
      </c>
      <c r="F71" s="6" t="str">
        <f>CONCATENATE('07.kolo výsledky po kat'!$D71," ",'07.kolo výsledky po kat'!$E71)</f>
        <v>Bianka Karyová</v>
      </c>
      <c r="G71" s="6" t="str">
        <f>VLOOKUP(A71,'07.kolo prezentácia'!$A$2:$G$134,4,FALSE)</f>
        <v>Trenčín</v>
      </c>
      <c r="H71" s="30">
        <f>VLOOKUP(A71,'07.kolo prezentácia'!$A$2:$G$134,5,FALSE)</f>
        <v>1969</v>
      </c>
      <c r="I71" s="31" t="str">
        <f>VLOOKUP(A71,'07.kolo prezentácia'!$A$2:$G$134,7,FALSE)</f>
        <v>Ženy B</v>
      </c>
      <c r="J71" s="32" t="str">
        <f>VLOOKUP('07.kolo výsledky po kat'!$A71,'07.kolo stopky'!A:C,3,FALSE)</f>
        <v>01:10:13,22</v>
      </c>
      <c r="K71" s="32">
        <f>J71/$X$3</f>
        <v>0.005133065302144249</v>
      </c>
      <c r="L71" s="32">
        <f>J71-$Y$3</f>
        <v>0.023246990740740738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3"/>
        <v>0</v>
      </c>
      <c r="Y71"/>
    </row>
    <row r="72" spans="1:25" ht="15" hidden="1">
      <c r="A72" s="21">
        <v>133</v>
      </c>
      <c r="B72" s="44">
        <v>69</v>
      </c>
      <c r="C72" s="44">
        <v>5</v>
      </c>
      <c r="D72" s="6" t="str">
        <f>VLOOKUP(A72,'07.kolo prezentácia'!$A$2:$G$133,2,FALSE)</f>
        <v>Jozef</v>
      </c>
      <c r="E72" s="6" t="str">
        <f>VLOOKUP(A72,'07.kolo prezentácia'!$A$2:$G$133,3,FALSE)</f>
        <v>Hlávka</v>
      </c>
      <c r="F72" s="6" t="str">
        <f>CONCATENATE('07.kolo výsledky po kat'!$D72," ",'07.kolo výsledky po kat'!$E72)</f>
        <v>Jozef Hlávka</v>
      </c>
      <c r="G72" s="6" t="str">
        <f>VLOOKUP(A72,'07.kolo prezentácia'!$A$2:$G$134,4,FALSE)</f>
        <v>Ilava</v>
      </c>
      <c r="H72" s="30">
        <f>VLOOKUP(A72,'07.kolo prezentácia'!$A$2:$G$134,5,FALSE)</f>
        <v>1951</v>
      </c>
      <c r="I72" s="31" t="str">
        <f>VLOOKUP(A72,'07.kolo prezentácia'!$A$2:$G$134,7,FALSE)</f>
        <v>Muži E</v>
      </c>
      <c r="J72" s="32" t="str">
        <f>VLOOKUP('07.kolo výsledky po kat'!$A72,'07.kolo stopky'!A:C,3,FALSE)</f>
        <v>01:11:17,33</v>
      </c>
      <c r="K72" s="32">
        <f>J72/$X$3</f>
        <v>0.005211172027290449</v>
      </c>
      <c r="L72" s="32">
        <f>J72-$Y$3</f>
        <v>0.02398900462962963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3"/>
        <v>0</v>
      </c>
      <c r="Y72"/>
    </row>
    <row r="73" spans="1:25" ht="15" hidden="1">
      <c r="A73" s="21"/>
      <c r="B73" s="44"/>
      <c r="C73" s="44"/>
      <c r="D73" s="6"/>
      <c r="E73" s="6"/>
      <c r="F73" s="6"/>
      <c r="G73" s="6"/>
      <c r="H73" s="30"/>
      <c r="I73" s="31"/>
      <c r="J73" s="32"/>
      <c r="K73" s="32"/>
      <c r="L73" s="32"/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3"/>
        <v>0</v>
      </c>
      <c r="Y73"/>
    </row>
    <row r="74" spans="1:25" ht="15" hidden="1">
      <c r="A74" s="21"/>
      <c r="B74" s="44"/>
      <c r="C74" s="44"/>
      <c r="D74" s="6"/>
      <c r="E74" s="6"/>
      <c r="F74" s="6"/>
      <c r="G74" s="6"/>
      <c r="H74" s="30"/>
      <c r="I74" s="31"/>
      <c r="J74" s="32"/>
      <c r="K74" s="32"/>
      <c r="L74" s="32"/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3"/>
        <v>0</v>
      </c>
      <c r="Y74"/>
    </row>
    <row r="75" spans="1:25" ht="15" hidden="1">
      <c r="A75" s="21"/>
      <c r="B75" s="44"/>
      <c r="C75" s="44"/>
      <c r="D75" s="6"/>
      <c r="E75" s="6"/>
      <c r="F75" s="6"/>
      <c r="G75" s="6"/>
      <c r="H75" s="30"/>
      <c r="I75" s="31"/>
      <c r="J75" s="32"/>
      <c r="K75" s="32"/>
      <c r="L75" s="32"/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3"/>
        <v>0</v>
      </c>
      <c r="Y75"/>
    </row>
    <row r="76" spans="1:25" ht="15" hidden="1">
      <c r="A76" s="21"/>
      <c r="B76" s="44"/>
      <c r="C76" s="44"/>
      <c r="D76" s="6"/>
      <c r="E76" s="6"/>
      <c r="F76" s="6"/>
      <c r="G76" s="6"/>
      <c r="H76" s="30"/>
      <c r="I76" s="31"/>
      <c r="J76" s="32"/>
      <c r="K76" s="32"/>
      <c r="L76" s="32"/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3"/>
        <v>0</v>
      </c>
      <c r="Y76"/>
    </row>
    <row r="77" spans="1:25" ht="15" hidden="1">
      <c r="A77" s="21"/>
      <c r="B77" s="44"/>
      <c r="C77" s="44"/>
      <c r="D77" s="6"/>
      <c r="E77" s="6"/>
      <c r="F77" s="6"/>
      <c r="G77" s="6"/>
      <c r="H77" s="30"/>
      <c r="I77" s="31"/>
      <c r="J77" s="32"/>
      <c r="K77" s="32"/>
      <c r="L77" s="32"/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si="3"/>
        <v>0</v>
      </c>
      <c r="Y77"/>
    </row>
    <row r="78" spans="1:25" ht="15" hidden="1">
      <c r="A78" s="21"/>
      <c r="B78" s="44"/>
      <c r="C78" s="44"/>
      <c r="D78" s="6"/>
      <c r="E78" s="6"/>
      <c r="F78" s="6"/>
      <c r="G78" s="6"/>
      <c r="H78" s="30"/>
      <c r="I78" s="31"/>
      <c r="J78" s="32"/>
      <c r="K78" s="32"/>
      <c r="L78" s="3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3"/>
        <v>0</v>
      </c>
      <c r="Y78"/>
    </row>
    <row r="79" spans="1:25" ht="15" hidden="1">
      <c r="A79" s="21"/>
      <c r="B79" s="44"/>
      <c r="C79" s="44"/>
      <c r="D79" s="6"/>
      <c r="E79" s="6"/>
      <c r="F79" s="6"/>
      <c r="G79" s="6"/>
      <c r="H79" s="30"/>
      <c r="I79" s="31"/>
      <c r="J79" s="32"/>
      <c r="K79" s="32"/>
      <c r="L79" s="3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3"/>
        <v>0</v>
      </c>
      <c r="Y79"/>
    </row>
    <row r="80" spans="1:25" ht="15" hidden="1">
      <c r="A80" s="21"/>
      <c r="B80" s="44"/>
      <c r="C80" s="44"/>
      <c r="D80" s="6"/>
      <c r="E80" s="6"/>
      <c r="F80" s="6"/>
      <c r="G80" s="6"/>
      <c r="H80" s="30"/>
      <c r="I80" s="31"/>
      <c r="J80" s="32"/>
      <c r="K80" s="32"/>
      <c r="L80" s="3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3"/>
        <v>0</v>
      </c>
      <c r="Y80"/>
    </row>
    <row r="81" spans="1:25" ht="15" hidden="1">
      <c r="A81" s="21"/>
      <c r="B81" s="44"/>
      <c r="C81" s="44"/>
      <c r="D81" s="6"/>
      <c r="E81" s="6"/>
      <c r="F81" s="6"/>
      <c r="G81" s="6"/>
      <c r="H81" s="30"/>
      <c r="I81" s="31"/>
      <c r="J81" s="32"/>
      <c r="K81" s="32"/>
      <c r="L81" s="3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3"/>
        <v>0</v>
      </c>
      <c r="Y81"/>
    </row>
    <row r="82" spans="1:25" ht="15" hidden="1">
      <c r="A82" s="21"/>
      <c r="B82" s="44"/>
      <c r="C82" s="44"/>
      <c r="D82" s="6"/>
      <c r="E82" s="6"/>
      <c r="F82" s="6"/>
      <c r="G82" s="6"/>
      <c r="H82" s="30"/>
      <c r="I82" s="31"/>
      <c r="J82" s="32"/>
      <c r="K82" s="32"/>
      <c r="L82" s="3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3"/>
        <v>0</v>
      </c>
      <c r="Y82"/>
    </row>
    <row r="83" spans="1:25" ht="15" hidden="1">
      <c r="A83" s="21"/>
      <c r="B83" s="44"/>
      <c r="C83" s="44"/>
      <c r="D83" s="6"/>
      <c r="E83" s="6"/>
      <c r="F83" s="6"/>
      <c r="G83" s="6"/>
      <c r="H83" s="30"/>
      <c r="I83" s="31"/>
      <c r="J83" s="32"/>
      <c r="K83" s="32"/>
      <c r="L83" s="3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3"/>
        <v>0</v>
      </c>
      <c r="Y83"/>
    </row>
    <row r="84" spans="1:25" ht="15" hidden="1">
      <c r="A84" s="21"/>
      <c r="B84" s="44"/>
      <c r="C84" s="44"/>
      <c r="D84" s="6"/>
      <c r="E84" s="6"/>
      <c r="F84" s="6"/>
      <c r="G84" s="6"/>
      <c r="H84" s="30"/>
      <c r="I84" s="31"/>
      <c r="J84" s="32"/>
      <c r="K84" s="32"/>
      <c r="L84" s="3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3"/>
        <v>0</v>
      </c>
      <c r="Y84"/>
    </row>
    <row r="85" spans="1:25" ht="15" hidden="1">
      <c r="A85" s="21"/>
      <c r="B85" s="44"/>
      <c r="C85" s="44"/>
      <c r="D85" s="6"/>
      <c r="E85" s="6"/>
      <c r="F85" s="6"/>
      <c r="G85" s="6"/>
      <c r="H85" s="30"/>
      <c r="I85" s="31"/>
      <c r="J85" s="32"/>
      <c r="K85" s="32"/>
      <c r="L85" s="3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3"/>
        <v>0</v>
      </c>
      <c r="Y85"/>
    </row>
    <row r="86" spans="1:25" ht="15" hidden="1">
      <c r="A86" s="21"/>
      <c r="B86" s="44"/>
      <c r="C86" s="44"/>
      <c r="D86" s="6"/>
      <c r="E86" s="6"/>
      <c r="F86" s="6"/>
      <c r="G86" s="6"/>
      <c r="H86" s="30"/>
      <c r="I86" s="31"/>
      <c r="J86" s="32"/>
      <c r="K86" s="32"/>
      <c r="L86" s="3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3"/>
        <v>0</v>
      </c>
      <c r="Y86"/>
    </row>
    <row r="87" spans="1:25" ht="15" hidden="1">
      <c r="A87" s="21"/>
      <c r="B87" s="44"/>
      <c r="C87" s="44"/>
      <c r="D87" s="6"/>
      <c r="E87" s="6"/>
      <c r="F87" s="6"/>
      <c r="G87" s="6"/>
      <c r="H87" s="30"/>
      <c r="I87" s="31"/>
      <c r="J87" s="32"/>
      <c r="K87" s="32"/>
      <c r="L87" s="3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3"/>
        <v>0</v>
      </c>
      <c r="Y87"/>
    </row>
    <row r="88" spans="1:25" ht="15" hidden="1">
      <c r="A88" s="21"/>
      <c r="B88" s="44"/>
      <c r="C88" s="44"/>
      <c r="D88" s="6"/>
      <c r="E88" s="6"/>
      <c r="F88" s="6"/>
      <c r="G88" s="6"/>
      <c r="H88" s="30"/>
      <c r="I88" s="31"/>
      <c r="J88" s="32"/>
      <c r="K88" s="32"/>
      <c r="L88" s="3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3"/>
        <v>0</v>
      </c>
      <c r="Y88"/>
    </row>
    <row r="89" spans="1:25" ht="15" hidden="1">
      <c r="A89" s="21"/>
      <c r="B89" s="44"/>
      <c r="C89" s="44"/>
      <c r="D89" s="6"/>
      <c r="E89" s="6"/>
      <c r="F89" s="6"/>
      <c r="G89" s="6"/>
      <c r="H89" s="30"/>
      <c r="I89" s="31"/>
      <c r="J89" s="32"/>
      <c r="K89" s="32"/>
      <c r="L89" s="3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3"/>
        <v>0</v>
      </c>
      <c r="Y89"/>
    </row>
    <row r="90" spans="1:25" ht="15" hidden="1">
      <c r="A90" s="21"/>
      <c r="B90" s="44"/>
      <c r="C90" s="44"/>
      <c r="D90" s="6"/>
      <c r="E90" s="6"/>
      <c r="F90" s="6"/>
      <c r="G90" s="6"/>
      <c r="H90" s="30"/>
      <c r="I90" s="31"/>
      <c r="J90" s="32"/>
      <c r="K90" s="32"/>
      <c r="L90" s="3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3"/>
        <v>0</v>
      </c>
      <c r="Y90"/>
    </row>
    <row r="91" spans="1:25" ht="15" hidden="1">
      <c r="A91" s="21"/>
      <c r="B91" s="44"/>
      <c r="C91" s="44"/>
      <c r="D91" s="6"/>
      <c r="E91" s="6"/>
      <c r="F91" s="6"/>
      <c r="G91" s="6"/>
      <c r="H91" s="30"/>
      <c r="I91" s="31"/>
      <c r="J91" s="32"/>
      <c r="K91" s="32"/>
      <c r="L91" s="32"/>
      <c r="M91" s="32">
        <f aca="true" t="shared" si="4" ref="M91:W91">K91-$Y$3</f>
        <v>-0.02551712962962963</v>
      </c>
      <c r="N91" s="32">
        <f t="shared" si="4"/>
        <v>-0.02551712962962963</v>
      </c>
      <c r="O91" s="32">
        <f t="shared" si="4"/>
        <v>-0.05103425925925926</v>
      </c>
      <c r="P91" s="32">
        <f t="shared" si="4"/>
        <v>-0.05103425925925926</v>
      </c>
      <c r="Q91" s="32">
        <f t="shared" si="4"/>
        <v>-0.07655138888888889</v>
      </c>
      <c r="R91" s="32">
        <f t="shared" si="4"/>
        <v>-0.07655138888888889</v>
      </c>
      <c r="S91" s="32">
        <f t="shared" si="4"/>
        <v>-0.10206851851851852</v>
      </c>
      <c r="T91" s="32">
        <f t="shared" si="4"/>
        <v>-0.10206851851851852</v>
      </c>
      <c r="U91" s="32">
        <f t="shared" si="4"/>
        <v>-0.12758564814814816</v>
      </c>
      <c r="V91" s="32">
        <f t="shared" si="4"/>
        <v>-0.12758564814814816</v>
      </c>
      <c r="W91" s="32">
        <f t="shared" si="4"/>
        <v>-0.15310277777777778</v>
      </c>
      <c r="Y91"/>
    </row>
    <row r="92" spans="1:25" ht="15" hidden="1">
      <c r="A92" s="21"/>
      <c r="B92" s="44"/>
      <c r="C92" s="44"/>
      <c r="D92" s="6"/>
      <c r="E92" s="6"/>
      <c r="F92" s="6"/>
      <c r="G92" s="6"/>
      <c r="H92" s="30"/>
      <c r="I92" s="31"/>
      <c r="J92" s="32"/>
      <c r="K92" s="32"/>
      <c r="L92" s="3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3"/>
        <v>0</v>
      </c>
      <c r="X92" s="58"/>
      <c r="Y92"/>
    </row>
    <row r="93" spans="1:25" ht="15" hidden="1">
      <c r="A93" s="21"/>
      <c r="B93" s="44"/>
      <c r="C93" s="44"/>
      <c r="D93" s="6"/>
      <c r="E93" s="6"/>
      <c r="F93" s="6"/>
      <c r="G93" s="6"/>
      <c r="H93" s="30"/>
      <c r="I93" s="31"/>
      <c r="J93" s="59"/>
      <c r="K93" s="59"/>
      <c r="L93" s="59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3"/>
        <v>0</v>
      </c>
      <c r="Y93"/>
    </row>
    <row r="94" spans="1:25" ht="15" hidden="1">
      <c r="A94" s="21"/>
      <c r="B94" s="44"/>
      <c r="C94" s="44"/>
      <c r="D94" s="6"/>
      <c r="E94" s="6"/>
      <c r="F94" s="6"/>
      <c r="G94" s="6"/>
      <c r="H94" s="30"/>
      <c r="I94" s="31"/>
      <c r="J94" s="59"/>
      <c r="K94" s="59"/>
      <c r="L94" s="59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3"/>
        <v>0</v>
      </c>
      <c r="Y94"/>
    </row>
    <row r="95" spans="1:25" ht="15" hidden="1">
      <c r="A95" s="21"/>
      <c r="B95" s="44"/>
      <c r="C95" s="44"/>
      <c r="D95" s="6"/>
      <c r="E95" s="6"/>
      <c r="F95" s="6"/>
      <c r="G95" s="6"/>
      <c r="H95" s="30"/>
      <c r="I95" s="31"/>
      <c r="J95" s="53"/>
      <c r="K95" s="47"/>
      <c r="L95" s="47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3"/>
        <v>0</v>
      </c>
      <c r="Y95"/>
    </row>
    <row r="96" spans="1:25" ht="15" hidden="1">
      <c r="A96" s="21"/>
      <c r="B96" s="44"/>
      <c r="C96" s="44"/>
      <c r="D96" s="6"/>
      <c r="E96" s="6"/>
      <c r="F96" s="6"/>
      <c r="G96" s="6"/>
      <c r="H96" s="30"/>
      <c r="I96" s="31"/>
      <c r="J96" s="32"/>
      <c r="K96" s="32"/>
      <c r="L96" s="47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3"/>
        <v>0</v>
      </c>
      <c r="Y96"/>
    </row>
    <row r="97" spans="1:25" ht="15" hidden="1">
      <c r="A97" s="3"/>
      <c r="B97" s="44"/>
      <c r="C97" s="44"/>
      <c r="D97" s="6"/>
      <c r="E97" s="6"/>
      <c r="F97" s="6"/>
      <c r="G97" s="6"/>
      <c r="H97" s="30"/>
      <c r="I97" s="31"/>
      <c r="J97" s="32"/>
      <c r="K97" s="32"/>
      <c r="L97" s="32">
        <f aca="true" t="shared" si="5" ref="L97:L147">J97-$Y$3</f>
        <v>-0.02551712962962963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3"/>
        <v>0</v>
      </c>
      <c r="Y97"/>
    </row>
    <row r="98" spans="1:25" ht="15" hidden="1">
      <c r="A98" s="3"/>
      <c r="B98" s="44"/>
      <c r="C98" s="44"/>
      <c r="D98" s="6"/>
      <c r="E98" s="6"/>
      <c r="F98" s="6"/>
      <c r="G98" s="6"/>
      <c r="H98" s="30"/>
      <c r="I98" s="31"/>
      <c r="J98" s="32"/>
      <c r="K98" s="32"/>
      <c r="L98" s="32">
        <f t="shared" si="5"/>
        <v>-0.02551712962962963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3"/>
        <v>0</v>
      </c>
      <c r="Y98"/>
    </row>
    <row r="99" spans="1:25" ht="15" hidden="1">
      <c r="A99" s="3"/>
      <c r="B99" s="44"/>
      <c r="C99" s="44"/>
      <c r="D99" s="6"/>
      <c r="E99" s="6"/>
      <c r="F99" s="6"/>
      <c r="G99" s="6"/>
      <c r="H99" s="30"/>
      <c r="I99" s="31"/>
      <c r="J99" s="32"/>
      <c r="K99" s="32"/>
      <c r="L99" s="32">
        <f t="shared" si="5"/>
        <v>-0.02551712962962963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3"/>
        <v>0</v>
      </c>
      <c r="Y99"/>
    </row>
    <row r="100" spans="1:25" ht="15" hidden="1">
      <c r="A100" s="3"/>
      <c r="B100" s="44"/>
      <c r="C100" s="44"/>
      <c r="D100" s="6"/>
      <c r="E100" s="6"/>
      <c r="F100" s="6"/>
      <c r="G100" s="6"/>
      <c r="H100" s="30"/>
      <c r="I100" s="31"/>
      <c r="J100" s="32"/>
      <c r="K100" s="32"/>
      <c r="L100" s="32">
        <f t="shared" si="5"/>
        <v>-0.02551712962962963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3"/>
        <v>0</v>
      </c>
      <c r="Y100"/>
    </row>
    <row r="101" spans="1:25" ht="15" hidden="1">
      <c r="A101" s="3"/>
      <c r="B101" s="44"/>
      <c r="C101" s="44"/>
      <c r="D101" s="6"/>
      <c r="E101" s="6"/>
      <c r="F101" s="6"/>
      <c r="G101" s="6"/>
      <c r="H101" s="30"/>
      <c r="I101" s="31"/>
      <c r="J101" s="32"/>
      <c r="K101" s="32"/>
      <c r="L101" s="32">
        <f t="shared" si="5"/>
        <v>-0.02551712962962963</v>
      </c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3"/>
        <v>0</v>
      </c>
      <c r="Y101"/>
    </row>
    <row r="102" spans="1:25" ht="15" hidden="1">
      <c r="A102" s="3"/>
      <c r="B102" s="44"/>
      <c r="C102" s="44"/>
      <c r="D102" s="6"/>
      <c r="E102" s="6"/>
      <c r="F102" s="6"/>
      <c r="G102" s="6"/>
      <c r="H102" s="30"/>
      <c r="I102" s="31"/>
      <c r="J102" s="32"/>
      <c r="K102" s="32"/>
      <c r="L102" s="32">
        <f t="shared" si="5"/>
        <v>-0.02551712962962963</v>
      </c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3"/>
        <v>0</v>
      </c>
      <c r="Y102"/>
    </row>
    <row r="103" spans="1:25" ht="15" hidden="1">
      <c r="A103" s="3"/>
      <c r="B103" s="44"/>
      <c r="C103" s="44"/>
      <c r="D103" s="6"/>
      <c r="E103" s="6"/>
      <c r="F103" s="6"/>
      <c r="G103" s="6"/>
      <c r="H103" s="30"/>
      <c r="I103" s="31"/>
      <c r="J103" s="32"/>
      <c r="K103" s="32"/>
      <c r="L103" s="32">
        <f t="shared" si="5"/>
        <v>-0.02551712962962963</v>
      </c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si="3"/>
        <v>0</v>
      </c>
      <c r="Y103"/>
    </row>
    <row r="104" spans="1:25" ht="15" hidden="1">
      <c r="A104" s="3"/>
      <c r="B104" s="44"/>
      <c r="C104" s="44"/>
      <c r="D104" s="6"/>
      <c r="E104" s="6"/>
      <c r="F104" s="6"/>
      <c r="G104" s="6"/>
      <c r="H104" s="30"/>
      <c r="I104" s="31"/>
      <c r="J104" s="32"/>
      <c r="K104" s="32"/>
      <c r="L104" s="32">
        <f t="shared" si="5"/>
        <v>-0.02551712962962963</v>
      </c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3"/>
        <v>0</v>
      </c>
      <c r="Y104"/>
    </row>
    <row r="105" spans="1:25" ht="15" hidden="1">
      <c r="A105" s="3"/>
      <c r="B105" s="44"/>
      <c r="C105" s="44"/>
      <c r="D105" s="6"/>
      <c r="E105" s="6"/>
      <c r="F105" s="6"/>
      <c r="G105" s="6"/>
      <c r="H105" s="30"/>
      <c r="I105" s="31"/>
      <c r="J105" s="32"/>
      <c r="K105" s="32"/>
      <c r="L105" s="32">
        <f t="shared" si="5"/>
        <v>-0.02551712962962963</v>
      </c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3"/>
        <v>0</v>
      </c>
      <c r="Y105"/>
    </row>
    <row r="106" spans="1:25" ht="15" hidden="1">
      <c r="A106" s="3"/>
      <c r="B106" s="44"/>
      <c r="C106" s="44"/>
      <c r="D106" s="6"/>
      <c r="E106" s="6"/>
      <c r="F106" s="6"/>
      <c r="G106" s="6"/>
      <c r="H106" s="30"/>
      <c r="I106" s="31"/>
      <c r="J106" s="32"/>
      <c r="K106" s="32"/>
      <c r="L106" s="32">
        <f t="shared" si="5"/>
        <v>-0.02551712962962963</v>
      </c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3"/>
        <v>0</v>
      </c>
      <c r="Y106"/>
    </row>
    <row r="107" spans="1:25" ht="15" hidden="1">
      <c r="A107" s="3"/>
      <c r="B107" s="44"/>
      <c r="C107" s="44"/>
      <c r="D107" s="6"/>
      <c r="E107" s="6"/>
      <c r="F107" s="6"/>
      <c r="G107" s="6"/>
      <c r="H107" s="30"/>
      <c r="I107" s="31"/>
      <c r="J107" s="32"/>
      <c r="K107" s="32"/>
      <c r="L107" s="32">
        <f t="shared" si="5"/>
        <v>-0.02551712962962963</v>
      </c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3"/>
        <v>0</v>
      </c>
      <c r="Y107"/>
    </row>
    <row r="108" spans="1:25" ht="15" hidden="1">
      <c r="A108" s="3"/>
      <c r="B108" s="44"/>
      <c r="C108" s="44"/>
      <c r="D108" s="6"/>
      <c r="E108" s="6"/>
      <c r="F108" s="6"/>
      <c r="G108" s="6"/>
      <c r="H108" s="30"/>
      <c r="I108" s="31"/>
      <c r="J108" s="32"/>
      <c r="K108" s="32"/>
      <c r="L108" s="32">
        <f t="shared" si="5"/>
        <v>-0.02551712962962963</v>
      </c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3"/>
        <v>0</v>
      </c>
      <c r="Y108"/>
    </row>
    <row r="109" spans="1:25" ht="15" hidden="1">
      <c r="A109" s="3"/>
      <c r="B109" s="44"/>
      <c r="C109" s="44"/>
      <c r="D109" s="6"/>
      <c r="E109" s="6"/>
      <c r="F109" s="6"/>
      <c r="G109" s="6"/>
      <c r="H109" s="30"/>
      <c r="I109" s="31"/>
      <c r="J109" s="32"/>
      <c r="K109" s="32"/>
      <c r="L109" s="32">
        <f t="shared" si="5"/>
        <v>-0.02551712962962963</v>
      </c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3"/>
        <v>0</v>
      </c>
      <c r="Y109"/>
    </row>
    <row r="110" spans="1:25" ht="15" hidden="1">
      <c r="A110" s="3"/>
      <c r="B110" s="44"/>
      <c r="C110" s="44"/>
      <c r="D110" s="6"/>
      <c r="E110" s="6"/>
      <c r="F110" s="6"/>
      <c r="G110" s="6"/>
      <c r="H110" s="30"/>
      <c r="I110" s="31"/>
      <c r="J110" s="32"/>
      <c r="K110" s="32"/>
      <c r="L110" s="32">
        <f t="shared" si="5"/>
        <v>-0.02551712962962963</v>
      </c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3"/>
        <v>0</v>
      </c>
      <c r="Y110"/>
    </row>
    <row r="111" spans="1:25" ht="15" hidden="1">
      <c r="A111" s="3"/>
      <c r="B111" s="44"/>
      <c r="C111" s="44"/>
      <c r="D111" s="6"/>
      <c r="E111" s="6"/>
      <c r="F111" s="6"/>
      <c r="G111" s="6"/>
      <c r="H111" s="30"/>
      <c r="I111" s="31"/>
      <c r="J111" s="32"/>
      <c r="K111" s="32"/>
      <c r="L111" s="32">
        <f t="shared" si="5"/>
        <v>-0.02551712962962963</v>
      </c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3"/>
        <v>0</v>
      </c>
      <c r="Y111"/>
    </row>
    <row r="112" spans="1:25" ht="15" hidden="1">
      <c r="A112" s="3"/>
      <c r="B112" s="44"/>
      <c r="C112" s="44"/>
      <c r="D112" s="6"/>
      <c r="E112" s="6"/>
      <c r="F112" s="6"/>
      <c r="G112" s="6"/>
      <c r="H112" s="30"/>
      <c r="I112" s="31"/>
      <c r="J112" s="32"/>
      <c r="K112" s="32"/>
      <c r="L112" s="32">
        <f t="shared" si="5"/>
        <v>-0.02551712962962963</v>
      </c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3"/>
        <v>0</v>
      </c>
      <c r="Y112"/>
    </row>
    <row r="113" spans="1:25" ht="15" hidden="1">
      <c r="A113" s="3"/>
      <c r="B113" s="44"/>
      <c r="C113" s="44"/>
      <c r="D113" s="6"/>
      <c r="E113" s="6"/>
      <c r="F113" s="6"/>
      <c r="G113" s="6"/>
      <c r="H113" s="30"/>
      <c r="I113" s="31"/>
      <c r="J113" s="32"/>
      <c r="K113" s="32"/>
      <c r="L113" s="32">
        <f t="shared" si="5"/>
        <v>-0.02551712962962963</v>
      </c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3"/>
        <v>0</v>
      </c>
      <c r="Y113"/>
    </row>
    <row r="114" spans="1:25" ht="15" hidden="1">
      <c r="A114" s="3"/>
      <c r="B114" s="44"/>
      <c r="C114" s="44"/>
      <c r="D114" s="6"/>
      <c r="E114" s="6"/>
      <c r="F114" s="6"/>
      <c r="G114" s="6"/>
      <c r="H114" s="30"/>
      <c r="I114" s="31"/>
      <c r="J114" s="32"/>
      <c r="K114" s="32"/>
      <c r="L114" s="32">
        <f t="shared" si="5"/>
        <v>-0.02551712962962963</v>
      </c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3"/>
        <v>0</v>
      </c>
      <c r="Y114"/>
    </row>
    <row r="115" spans="1:25" ht="15" hidden="1">
      <c r="A115" s="3"/>
      <c r="B115" s="44"/>
      <c r="C115" s="44"/>
      <c r="D115" s="6"/>
      <c r="E115" s="6"/>
      <c r="F115" s="6"/>
      <c r="G115" s="6"/>
      <c r="H115" s="30"/>
      <c r="I115" s="31"/>
      <c r="J115" s="32"/>
      <c r="K115" s="32"/>
      <c r="L115" s="32">
        <f t="shared" si="5"/>
        <v>-0.02551712962962963</v>
      </c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3"/>
        <v>0</v>
      </c>
      <c r="Y115"/>
    </row>
    <row r="116" spans="1:25" ht="15" hidden="1">
      <c r="A116" s="3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t="shared" si="5"/>
        <v>-0.02551712962962963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3"/>
        <v>0</v>
      </c>
      <c r="Y116"/>
    </row>
    <row r="117" spans="1:25" ht="15" hidden="1">
      <c r="A117" s="3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5"/>
        <v>-0.02551712962962963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3"/>
        <v>0</v>
      </c>
      <c r="Y117"/>
    </row>
    <row r="118" spans="1:25" ht="15" hidden="1">
      <c r="A118" s="3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5"/>
        <v>-0.02551712962962963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3"/>
        <v>0</v>
      </c>
      <c r="Y118"/>
    </row>
    <row r="119" spans="1:25" ht="15" hidden="1">
      <c r="A119" s="3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5"/>
        <v>-0.02551712962962963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aca="true" t="shared" si="6" ref="W119:W147">SUM(M119:V119)</f>
        <v>0</v>
      </c>
      <c r="Y119"/>
    </row>
    <row r="120" spans="1:25" ht="15" hidden="1">
      <c r="A120" s="3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5"/>
        <v>-0.02551712962962963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6"/>
        <v>0</v>
      </c>
      <c r="Y120"/>
    </row>
    <row r="121" spans="1:25" ht="15" hidden="1">
      <c r="A121" s="3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5"/>
        <v>-0.02551712962962963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6"/>
        <v>0</v>
      </c>
      <c r="Y121"/>
    </row>
    <row r="122" spans="1:25" ht="15" hidden="1">
      <c r="A122" s="3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5"/>
        <v>-0.02551712962962963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6"/>
        <v>0</v>
      </c>
      <c r="Y122"/>
    </row>
    <row r="123" spans="1:25" ht="15" hidden="1">
      <c r="A123" s="3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5"/>
        <v>-0.02551712962962963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6"/>
        <v>0</v>
      </c>
      <c r="Y123"/>
    </row>
    <row r="124" spans="1:25" ht="15" hidden="1">
      <c r="A124" s="3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5"/>
        <v>-0.02551712962962963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6"/>
        <v>0</v>
      </c>
      <c r="Y124"/>
    </row>
    <row r="125" spans="1:25" ht="15" hidden="1">
      <c r="A125" s="3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5"/>
        <v>-0.02551712962962963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6"/>
        <v>0</v>
      </c>
      <c r="Y125"/>
    </row>
    <row r="126" spans="1:25" ht="15" hidden="1">
      <c r="A126" s="3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5"/>
        <v>-0.02551712962962963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6"/>
        <v>0</v>
      </c>
      <c r="Y126"/>
    </row>
    <row r="127" spans="1:25" ht="15" hidden="1">
      <c r="A127" s="3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5"/>
        <v>-0.02551712962962963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6"/>
        <v>0</v>
      </c>
      <c r="Y127"/>
    </row>
    <row r="128" spans="1:25" ht="15" hidden="1">
      <c r="A128" s="3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5"/>
        <v>-0.02551712962962963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6"/>
        <v>0</v>
      </c>
      <c r="Y128"/>
    </row>
    <row r="129" spans="1:25" ht="15" hidden="1">
      <c r="A129" s="3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5"/>
        <v>-0.02551712962962963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6"/>
        <v>0</v>
      </c>
      <c r="Y129"/>
    </row>
    <row r="130" spans="1:25" ht="15" hidden="1">
      <c r="A130" s="3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5"/>
        <v>-0.02551712962962963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6"/>
        <v>0</v>
      </c>
      <c r="Y130"/>
    </row>
    <row r="131" spans="1:25" ht="15" hidden="1">
      <c r="A131" s="3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5"/>
        <v>-0.02551712962962963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6"/>
        <v>0</v>
      </c>
      <c r="Y131"/>
    </row>
    <row r="132" spans="1:25" ht="15" hidden="1">
      <c r="A132" s="3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5"/>
        <v>-0.02551712962962963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6"/>
        <v>0</v>
      </c>
      <c r="Y132"/>
    </row>
    <row r="133" spans="1:25" ht="15" hidden="1">
      <c r="A133" s="3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5"/>
        <v>-0.02551712962962963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6"/>
        <v>0</v>
      </c>
      <c r="Y133"/>
    </row>
    <row r="134" spans="1:25" ht="15" hidden="1">
      <c r="A134" s="3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5"/>
        <v>-0.02551712962962963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6"/>
        <v>0</v>
      </c>
      <c r="Y134"/>
    </row>
    <row r="135" spans="1:25" ht="15" hidden="1">
      <c r="A135" s="3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5"/>
        <v>-0.02551712962962963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si="6"/>
        <v>0</v>
      </c>
      <c r="Y135"/>
    </row>
    <row r="136" spans="1:25" ht="15" hidden="1">
      <c r="A136" s="3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5"/>
        <v>-0.02551712962962963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6"/>
        <v>0</v>
      </c>
      <c r="Y136"/>
    </row>
    <row r="137" spans="1:25" ht="15" hidden="1">
      <c r="A137" s="3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5"/>
        <v>-0.02551712962962963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6"/>
        <v>0</v>
      </c>
      <c r="Y137"/>
    </row>
    <row r="138" spans="1:25" ht="15" hidden="1">
      <c r="A138" s="3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5"/>
        <v>-0.02551712962962963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6"/>
        <v>0</v>
      </c>
      <c r="Y138"/>
    </row>
    <row r="139" spans="1:25" ht="15" hidden="1">
      <c r="A139" s="3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5"/>
        <v>-0.02551712962962963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6"/>
        <v>0</v>
      </c>
      <c r="Y139"/>
    </row>
    <row r="140" spans="1:25" ht="15" hidden="1">
      <c r="A140" s="3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5"/>
        <v>-0.02551712962962963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6"/>
        <v>0</v>
      </c>
      <c r="Y140"/>
    </row>
    <row r="141" spans="1:25" ht="15" hidden="1">
      <c r="A141" s="3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5"/>
        <v>-0.02551712962962963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6"/>
        <v>0</v>
      </c>
      <c r="Y141"/>
    </row>
    <row r="142" spans="1:25" ht="15" hidden="1">
      <c r="A142" s="3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5"/>
        <v>-0.02551712962962963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6"/>
        <v>0</v>
      </c>
      <c r="Y142"/>
    </row>
    <row r="143" spans="1:25" ht="15" hidden="1">
      <c r="A143" s="3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5"/>
        <v>-0.02551712962962963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6"/>
        <v>0</v>
      </c>
      <c r="Y143"/>
    </row>
    <row r="144" spans="1:25" ht="15" hidden="1">
      <c r="A144" s="3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5"/>
        <v>-0.02551712962962963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6"/>
        <v>0</v>
      </c>
      <c r="Y144"/>
    </row>
    <row r="145" spans="1:25" ht="15" hidden="1">
      <c r="A145" s="3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5"/>
        <v>-0.02551712962962963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6"/>
        <v>0</v>
      </c>
      <c r="Y145"/>
    </row>
    <row r="146" spans="1:25" ht="15" hidden="1">
      <c r="A146" s="3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5"/>
        <v>-0.02551712962962963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6"/>
        <v>0</v>
      </c>
      <c r="Y146"/>
    </row>
    <row r="147" spans="1:25" ht="15" hidden="1">
      <c r="A147" s="3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5"/>
        <v>-0.02551712962962963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6"/>
        <v>0</v>
      </c>
      <c r="Y147"/>
    </row>
    <row r="148" ht="15">
      <c r="Y148"/>
    </row>
    <row r="149" ht="15">
      <c r="Y149"/>
    </row>
    <row r="150" ht="15">
      <c r="Y150"/>
    </row>
    <row r="151" ht="15">
      <c r="Y151"/>
    </row>
    <row r="152" ht="15">
      <c r="Y152"/>
    </row>
    <row r="153" ht="15"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  <row r="164" ht="15"/>
    <row r="165" ht="15"/>
    <row r="166" ht="15"/>
    <row r="167" ht="15"/>
    <row r="168" ht="15"/>
    <row r="169" ht="15"/>
    <row r="170" ht="15"/>
    <row r="171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9" ht="15"/>
    <row r="190" ht="15"/>
    <row r="191" ht="15"/>
    <row r="192" ht="15"/>
    <row r="193" ht="15"/>
    <row r="194" ht="15"/>
    <row r="198" ht="15"/>
    <row r="199" ht="15"/>
    <row r="200" ht="15"/>
    <row r="201" ht="15"/>
    <row r="202" ht="15"/>
    <row r="203" ht="15"/>
    <row r="207" ht="15"/>
    <row r="208" ht="15"/>
    <row r="209" ht="15"/>
    <row r="210" ht="15"/>
    <row r="211" ht="15"/>
    <row r="212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72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D71"/>
  <sheetViews>
    <sheetView zoomScalePageLayoutView="0" workbookViewId="0" topLeftCell="A45">
      <selection activeCell="A3" sqref="A3:D71"/>
    </sheetView>
  </sheetViews>
  <sheetFormatPr defaultColWidth="9.140625" defaultRowHeight="15"/>
  <cols>
    <col min="2" max="2" width="16.28125" style="0" customWidth="1"/>
    <col min="3" max="3" width="15.00390625" style="0" customWidth="1"/>
    <col min="6" max="6" width="13.140625" style="0" customWidth="1"/>
    <col min="7" max="7" width="13.8515625" style="0" customWidth="1"/>
    <col min="8" max="8" width="12.00390625" style="0" customWidth="1"/>
    <col min="10" max="10" width="12.00390625" style="0" customWidth="1"/>
    <col min="11" max="11" width="13.140625" style="0" customWidth="1"/>
  </cols>
  <sheetData>
    <row r="2" spans="1:3" ht="15">
      <c r="A2" t="s">
        <v>21</v>
      </c>
      <c r="B2" t="s">
        <v>51</v>
      </c>
      <c r="C2" t="s">
        <v>52</v>
      </c>
    </row>
    <row r="3" spans="1:4" ht="15">
      <c r="A3">
        <v>1</v>
      </c>
      <c r="B3" t="s">
        <v>339</v>
      </c>
      <c r="C3" t="s">
        <v>339</v>
      </c>
      <c r="D3">
        <v>102</v>
      </c>
    </row>
    <row r="4" spans="1:4" ht="15">
      <c r="A4">
        <v>2</v>
      </c>
      <c r="B4" t="s">
        <v>337</v>
      </c>
      <c r="C4" t="s">
        <v>338</v>
      </c>
      <c r="D4">
        <v>95</v>
      </c>
    </row>
    <row r="5" spans="1:4" ht="15">
      <c r="A5">
        <v>3</v>
      </c>
      <c r="B5" t="s">
        <v>342</v>
      </c>
      <c r="C5" t="s">
        <v>341</v>
      </c>
      <c r="D5">
        <v>98</v>
      </c>
    </row>
    <row r="6" spans="1:4" ht="15">
      <c r="A6">
        <v>4</v>
      </c>
      <c r="B6" t="s">
        <v>343</v>
      </c>
      <c r="C6" t="s">
        <v>336</v>
      </c>
      <c r="D6">
        <v>101</v>
      </c>
    </row>
    <row r="7" spans="1:4" ht="15">
      <c r="A7">
        <v>5</v>
      </c>
      <c r="B7" t="s">
        <v>333</v>
      </c>
      <c r="C7" t="s">
        <v>334</v>
      </c>
      <c r="D7">
        <v>127</v>
      </c>
    </row>
    <row r="8" spans="1:4" ht="15">
      <c r="A8">
        <v>6</v>
      </c>
      <c r="B8" t="s">
        <v>331</v>
      </c>
      <c r="C8" t="s">
        <v>332</v>
      </c>
      <c r="D8">
        <v>142</v>
      </c>
    </row>
    <row r="9" spans="1:4" ht="15">
      <c r="A9">
        <v>7</v>
      </c>
      <c r="B9" t="s">
        <v>329</v>
      </c>
      <c r="C9" t="s">
        <v>330</v>
      </c>
      <c r="D9">
        <v>138</v>
      </c>
    </row>
    <row r="10" spans="1:4" ht="15">
      <c r="A10">
        <v>8</v>
      </c>
      <c r="B10" t="s">
        <v>327</v>
      </c>
      <c r="C10" t="s">
        <v>328</v>
      </c>
      <c r="D10">
        <v>13</v>
      </c>
    </row>
    <row r="11" spans="1:4" ht="15">
      <c r="A11">
        <v>9</v>
      </c>
      <c r="B11" t="s">
        <v>325</v>
      </c>
      <c r="C11" t="s">
        <v>326</v>
      </c>
      <c r="D11">
        <v>139</v>
      </c>
    </row>
    <row r="12" spans="1:4" ht="15">
      <c r="A12">
        <v>10</v>
      </c>
      <c r="B12" t="s">
        <v>323</v>
      </c>
      <c r="C12" t="s">
        <v>324</v>
      </c>
      <c r="D12">
        <v>149</v>
      </c>
    </row>
    <row r="13" spans="1:4" ht="15">
      <c r="A13">
        <v>11</v>
      </c>
      <c r="B13" t="s">
        <v>340</v>
      </c>
      <c r="C13" t="s">
        <v>320</v>
      </c>
      <c r="D13">
        <v>93</v>
      </c>
    </row>
    <row r="14" spans="1:4" ht="15">
      <c r="A14">
        <v>12</v>
      </c>
      <c r="B14" t="s">
        <v>85</v>
      </c>
      <c r="C14" t="s">
        <v>318</v>
      </c>
      <c r="D14">
        <v>143</v>
      </c>
    </row>
    <row r="15" spans="1:4" ht="15">
      <c r="A15">
        <v>13</v>
      </c>
      <c r="B15" t="s">
        <v>316</v>
      </c>
      <c r="C15" t="s">
        <v>317</v>
      </c>
      <c r="D15">
        <v>155</v>
      </c>
    </row>
    <row r="16" spans="1:4" ht="15">
      <c r="A16">
        <v>14</v>
      </c>
      <c r="B16" t="s">
        <v>314</v>
      </c>
      <c r="C16" t="s">
        <v>315</v>
      </c>
      <c r="D16">
        <v>148</v>
      </c>
    </row>
    <row r="17" spans="1:4" ht="15">
      <c r="A17">
        <v>15</v>
      </c>
      <c r="B17" t="s">
        <v>312</v>
      </c>
      <c r="C17" t="s">
        <v>313</v>
      </c>
      <c r="D17">
        <v>111</v>
      </c>
    </row>
    <row r="18" spans="1:4" ht="15">
      <c r="A18">
        <v>16</v>
      </c>
      <c r="B18" t="s">
        <v>310</v>
      </c>
      <c r="C18" t="s">
        <v>311</v>
      </c>
      <c r="D18">
        <v>152</v>
      </c>
    </row>
    <row r="19" spans="1:4" ht="15">
      <c r="A19">
        <v>17</v>
      </c>
      <c r="B19" t="s">
        <v>308</v>
      </c>
      <c r="C19" t="s">
        <v>309</v>
      </c>
      <c r="D19">
        <v>153</v>
      </c>
    </row>
    <row r="20" spans="1:4" ht="15">
      <c r="A20">
        <v>18</v>
      </c>
      <c r="B20" t="s">
        <v>306</v>
      </c>
      <c r="C20" t="s">
        <v>307</v>
      </c>
      <c r="D20">
        <v>136</v>
      </c>
    </row>
    <row r="21" spans="1:4" ht="15">
      <c r="A21">
        <v>19</v>
      </c>
      <c r="B21" t="s">
        <v>304</v>
      </c>
      <c r="C21" t="s">
        <v>305</v>
      </c>
      <c r="D21">
        <v>99</v>
      </c>
    </row>
    <row r="22" spans="1:4" ht="15">
      <c r="A22">
        <v>20</v>
      </c>
      <c r="B22" t="s">
        <v>302</v>
      </c>
      <c r="C22" t="s">
        <v>303</v>
      </c>
      <c r="D22">
        <v>120</v>
      </c>
    </row>
    <row r="23" spans="1:4" ht="15">
      <c r="A23">
        <v>21</v>
      </c>
      <c r="B23" t="s">
        <v>300</v>
      </c>
      <c r="C23" t="s">
        <v>301</v>
      </c>
      <c r="D23">
        <v>94</v>
      </c>
    </row>
    <row r="24" spans="1:4" ht="15">
      <c r="A24">
        <v>22</v>
      </c>
      <c r="B24" t="s">
        <v>298</v>
      </c>
      <c r="C24" t="s">
        <v>299</v>
      </c>
      <c r="D24">
        <v>110</v>
      </c>
    </row>
    <row r="25" spans="1:4" ht="15">
      <c r="A25">
        <v>23</v>
      </c>
      <c r="B25" t="s">
        <v>296</v>
      </c>
      <c r="C25" t="s">
        <v>297</v>
      </c>
      <c r="D25">
        <v>122</v>
      </c>
    </row>
    <row r="26" spans="1:4" ht="15">
      <c r="A26">
        <v>24</v>
      </c>
      <c r="B26" t="s">
        <v>294</v>
      </c>
      <c r="C26" t="s">
        <v>295</v>
      </c>
      <c r="D26">
        <v>130</v>
      </c>
    </row>
    <row r="27" spans="1:4" ht="15">
      <c r="A27">
        <v>25</v>
      </c>
      <c r="B27" t="s">
        <v>292</v>
      </c>
      <c r="C27" t="s">
        <v>293</v>
      </c>
      <c r="D27">
        <v>137</v>
      </c>
    </row>
    <row r="28" spans="1:4" ht="15">
      <c r="A28">
        <v>26</v>
      </c>
      <c r="B28" t="s">
        <v>290</v>
      </c>
      <c r="C28" t="s">
        <v>291</v>
      </c>
      <c r="D28">
        <v>108</v>
      </c>
    </row>
    <row r="29" spans="1:4" ht="15">
      <c r="A29">
        <v>27</v>
      </c>
      <c r="B29" t="s">
        <v>288</v>
      </c>
      <c r="C29" t="s">
        <v>289</v>
      </c>
      <c r="D29">
        <v>146</v>
      </c>
    </row>
    <row r="30" spans="1:4" ht="15">
      <c r="A30">
        <v>28</v>
      </c>
      <c r="B30" t="s">
        <v>286</v>
      </c>
      <c r="C30" t="s">
        <v>287</v>
      </c>
      <c r="D30">
        <v>132</v>
      </c>
    </row>
    <row r="31" spans="1:4" ht="15">
      <c r="A31">
        <v>29</v>
      </c>
      <c r="B31" t="s">
        <v>284</v>
      </c>
      <c r="C31" t="s">
        <v>285</v>
      </c>
      <c r="D31">
        <v>121</v>
      </c>
    </row>
    <row r="32" spans="1:4" ht="15">
      <c r="A32">
        <v>30</v>
      </c>
      <c r="B32" t="s">
        <v>282</v>
      </c>
      <c r="C32" t="s">
        <v>283</v>
      </c>
      <c r="D32">
        <v>100</v>
      </c>
    </row>
    <row r="33" spans="1:4" ht="15">
      <c r="A33">
        <v>31</v>
      </c>
      <c r="B33" t="s">
        <v>280</v>
      </c>
      <c r="C33" t="s">
        <v>281</v>
      </c>
      <c r="D33">
        <v>125</v>
      </c>
    </row>
    <row r="34" spans="1:4" ht="15">
      <c r="A34">
        <v>32</v>
      </c>
      <c r="B34" t="s">
        <v>278</v>
      </c>
      <c r="C34" t="s">
        <v>279</v>
      </c>
      <c r="D34">
        <v>113</v>
      </c>
    </row>
    <row r="35" spans="1:4" ht="15">
      <c r="A35">
        <v>33</v>
      </c>
      <c r="B35" t="s">
        <v>276</v>
      </c>
      <c r="C35" t="s">
        <v>277</v>
      </c>
      <c r="D35">
        <v>128</v>
      </c>
    </row>
    <row r="36" spans="1:4" ht="15">
      <c r="A36">
        <v>34</v>
      </c>
      <c r="B36" t="s">
        <v>274</v>
      </c>
      <c r="C36" t="s">
        <v>275</v>
      </c>
      <c r="D36">
        <v>158</v>
      </c>
    </row>
    <row r="37" spans="1:4" ht="15">
      <c r="A37">
        <v>35</v>
      </c>
      <c r="B37" t="s">
        <v>272</v>
      </c>
      <c r="C37" t="s">
        <v>273</v>
      </c>
      <c r="D37">
        <v>126</v>
      </c>
    </row>
    <row r="38" spans="1:4" ht="15">
      <c r="A38">
        <v>36</v>
      </c>
      <c r="B38" t="s">
        <v>270</v>
      </c>
      <c r="C38" t="s">
        <v>271</v>
      </c>
      <c r="D38">
        <v>154</v>
      </c>
    </row>
    <row r="39" spans="1:4" ht="15">
      <c r="A39">
        <v>37</v>
      </c>
      <c r="B39" t="s">
        <v>268</v>
      </c>
      <c r="C39" t="s">
        <v>269</v>
      </c>
      <c r="D39">
        <v>107</v>
      </c>
    </row>
    <row r="40" spans="1:4" ht="15">
      <c r="A40">
        <v>38</v>
      </c>
      <c r="B40" t="s">
        <v>266</v>
      </c>
      <c r="C40" t="s">
        <v>267</v>
      </c>
      <c r="D40">
        <v>119</v>
      </c>
    </row>
    <row r="41" spans="1:4" ht="15">
      <c r="A41">
        <v>39</v>
      </c>
      <c r="B41" t="s">
        <v>264</v>
      </c>
      <c r="C41" t="s">
        <v>265</v>
      </c>
      <c r="D41">
        <v>140</v>
      </c>
    </row>
    <row r="42" spans="1:4" ht="15">
      <c r="A42">
        <v>40</v>
      </c>
      <c r="B42" t="s">
        <v>262</v>
      </c>
      <c r="C42" t="s">
        <v>263</v>
      </c>
      <c r="D42">
        <v>96</v>
      </c>
    </row>
    <row r="43" spans="1:4" ht="15">
      <c r="A43">
        <v>41</v>
      </c>
      <c r="B43" t="s">
        <v>260</v>
      </c>
      <c r="C43" t="s">
        <v>261</v>
      </c>
      <c r="D43">
        <v>129</v>
      </c>
    </row>
    <row r="44" spans="1:4" ht="15">
      <c r="A44">
        <v>42</v>
      </c>
      <c r="B44" t="s">
        <v>258</v>
      </c>
      <c r="C44" t="s">
        <v>259</v>
      </c>
      <c r="D44">
        <v>117</v>
      </c>
    </row>
    <row r="45" spans="1:4" ht="15">
      <c r="A45">
        <v>43</v>
      </c>
      <c r="B45" t="s">
        <v>256</v>
      </c>
      <c r="C45" t="s">
        <v>257</v>
      </c>
      <c r="D45">
        <v>144</v>
      </c>
    </row>
    <row r="46" spans="1:4" ht="15">
      <c r="A46">
        <v>44</v>
      </c>
      <c r="B46" t="s">
        <v>254</v>
      </c>
      <c r="C46" t="s">
        <v>255</v>
      </c>
      <c r="D46">
        <v>124</v>
      </c>
    </row>
    <row r="47" spans="1:4" ht="15">
      <c r="A47">
        <v>45</v>
      </c>
      <c r="B47" t="s">
        <v>252</v>
      </c>
      <c r="C47" t="s">
        <v>253</v>
      </c>
      <c r="D47">
        <v>151</v>
      </c>
    </row>
    <row r="48" spans="1:4" ht="15">
      <c r="A48">
        <v>46</v>
      </c>
      <c r="B48" t="s">
        <v>250</v>
      </c>
      <c r="C48" t="s">
        <v>251</v>
      </c>
      <c r="D48">
        <v>150</v>
      </c>
    </row>
    <row r="49" spans="1:4" ht="15">
      <c r="A49">
        <v>47</v>
      </c>
      <c r="B49" t="s">
        <v>248</v>
      </c>
      <c r="C49" t="s">
        <v>249</v>
      </c>
      <c r="D49">
        <v>104</v>
      </c>
    </row>
    <row r="50" spans="1:4" ht="15">
      <c r="A50">
        <v>48</v>
      </c>
      <c r="B50" t="s">
        <v>246</v>
      </c>
      <c r="C50" t="s">
        <v>247</v>
      </c>
      <c r="D50">
        <v>106</v>
      </c>
    </row>
    <row r="51" spans="1:4" ht="15">
      <c r="A51">
        <v>49</v>
      </c>
      <c r="B51" t="s">
        <v>244</v>
      </c>
      <c r="C51" t="s">
        <v>245</v>
      </c>
      <c r="D51">
        <v>92</v>
      </c>
    </row>
    <row r="52" spans="1:4" ht="15">
      <c r="A52">
        <v>50</v>
      </c>
      <c r="B52" t="s">
        <v>242</v>
      </c>
      <c r="C52" t="s">
        <v>243</v>
      </c>
      <c r="D52">
        <v>105</v>
      </c>
    </row>
    <row r="53" spans="1:4" ht="15">
      <c r="A53">
        <v>51</v>
      </c>
      <c r="B53" t="s">
        <v>240</v>
      </c>
      <c r="C53" t="s">
        <v>241</v>
      </c>
      <c r="D53">
        <v>123</v>
      </c>
    </row>
    <row r="54" spans="1:4" ht="15">
      <c r="A54">
        <v>52</v>
      </c>
      <c r="B54" t="s">
        <v>238</v>
      </c>
      <c r="C54" t="s">
        <v>239</v>
      </c>
      <c r="D54">
        <v>141</v>
      </c>
    </row>
    <row r="55" spans="1:4" ht="15">
      <c r="A55">
        <v>53</v>
      </c>
      <c r="B55" t="s">
        <v>236</v>
      </c>
      <c r="C55" t="s">
        <v>237</v>
      </c>
      <c r="D55">
        <v>114</v>
      </c>
    </row>
    <row r="56" spans="1:4" ht="15">
      <c r="A56">
        <v>54</v>
      </c>
      <c r="B56" t="s">
        <v>234</v>
      </c>
      <c r="C56" t="s">
        <v>235</v>
      </c>
      <c r="D56">
        <v>103</v>
      </c>
    </row>
    <row r="57" spans="1:4" ht="15">
      <c r="A57">
        <v>55</v>
      </c>
      <c r="B57" t="s">
        <v>232</v>
      </c>
      <c r="C57" t="s">
        <v>233</v>
      </c>
      <c r="D57">
        <v>134</v>
      </c>
    </row>
    <row r="58" spans="1:4" ht="15">
      <c r="A58">
        <v>56</v>
      </c>
      <c r="B58" t="s">
        <v>230</v>
      </c>
      <c r="C58" t="s">
        <v>231</v>
      </c>
      <c r="D58">
        <v>118</v>
      </c>
    </row>
    <row r="59" spans="1:4" ht="15">
      <c r="A59">
        <v>57</v>
      </c>
      <c r="B59" t="s">
        <v>228</v>
      </c>
      <c r="C59" t="s">
        <v>229</v>
      </c>
      <c r="D59">
        <v>116</v>
      </c>
    </row>
    <row r="60" spans="1:4" ht="15">
      <c r="A60">
        <v>58</v>
      </c>
      <c r="B60" t="s">
        <v>226</v>
      </c>
      <c r="C60" t="s">
        <v>227</v>
      </c>
      <c r="D60">
        <v>112</v>
      </c>
    </row>
    <row r="61" spans="1:4" ht="15">
      <c r="A61">
        <v>59</v>
      </c>
      <c r="B61" t="s">
        <v>224</v>
      </c>
      <c r="C61" t="s">
        <v>225</v>
      </c>
      <c r="D61">
        <v>156</v>
      </c>
    </row>
    <row r="62" spans="1:4" ht="15">
      <c r="A62">
        <v>60</v>
      </c>
      <c r="B62" t="s">
        <v>222</v>
      </c>
      <c r="C62" t="s">
        <v>223</v>
      </c>
      <c r="D62">
        <v>109</v>
      </c>
    </row>
    <row r="63" spans="1:4" ht="15">
      <c r="A63">
        <v>61</v>
      </c>
      <c r="B63" t="s">
        <v>220</v>
      </c>
      <c r="C63" t="s">
        <v>221</v>
      </c>
      <c r="D63">
        <v>159</v>
      </c>
    </row>
    <row r="64" spans="1:4" ht="15">
      <c r="A64">
        <v>62</v>
      </c>
      <c r="B64" t="s">
        <v>218</v>
      </c>
      <c r="C64" t="s">
        <v>219</v>
      </c>
      <c r="D64">
        <v>135</v>
      </c>
    </row>
    <row r="65" spans="1:4" ht="15">
      <c r="A65">
        <v>63</v>
      </c>
      <c r="B65" t="s">
        <v>216</v>
      </c>
      <c r="C65" t="s">
        <v>217</v>
      </c>
      <c r="D65">
        <v>145</v>
      </c>
    </row>
    <row r="66" spans="1:4" ht="15">
      <c r="A66">
        <v>64</v>
      </c>
      <c r="B66" t="s">
        <v>214</v>
      </c>
      <c r="C66" t="s">
        <v>215</v>
      </c>
      <c r="D66">
        <v>115</v>
      </c>
    </row>
    <row r="67" spans="1:4" ht="15">
      <c r="A67">
        <v>65</v>
      </c>
      <c r="B67" t="s">
        <v>212</v>
      </c>
      <c r="C67" t="s">
        <v>213</v>
      </c>
      <c r="D67">
        <v>147</v>
      </c>
    </row>
    <row r="68" spans="1:4" ht="15">
      <c r="A68">
        <v>66</v>
      </c>
      <c r="B68" t="s">
        <v>210</v>
      </c>
      <c r="C68" t="s">
        <v>211</v>
      </c>
      <c r="D68">
        <v>157</v>
      </c>
    </row>
    <row r="69" spans="1:4" ht="15">
      <c r="A69">
        <v>67</v>
      </c>
      <c r="B69" t="s">
        <v>208</v>
      </c>
      <c r="C69" t="s">
        <v>209</v>
      </c>
      <c r="D69">
        <v>97</v>
      </c>
    </row>
    <row r="70" spans="1:4" ht="15">
      <c r="A70">
        <v>68</v>
      </c>
      <c r="B70" t="s">
        <v>206</v>
      </c>
      <c r="C70" t="s">
        <v>207</v>
      </c>
      <c r="D70">
        <v>131</v>
      </c>
    </row>
    <row r="71" spans="1:4" ht="15">
      <c r="A71">
        <v>69</v>
      </c>
      <c r="B71" t="s">
        <v>204</v>
      </c>
      <c r="C71" t="s">
        <v>205</v>
      </c>
      <c r="D71">
        <v>133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E70"/>
  <sheetViews>
    <sheetView zoomScalePageLayoutView="0" workbookViewId="0" topLeftCell="B44">
      <selection activeCell="C2" sqref="C2:E70"/>
    </sheetView>
  </sheetViews>
  <sheetFormatPr defaultColWidth="9.140625" defaultRowHeight="15"/>
  <cols>
    <col min="4" max="4" width="12.28125" style="0" customWidth="1"/>
    <col min="5" max="5" width="13.7109375" style="0" customWidth="1"/>
  </cols>
  <sheetData>
    <row r="1" spans="3:5" ht="15">
      <c r="C1" t="s">
        <v>43</v>
      </c>
      <c r="D1" t="s">
        <v>43</v>
      </c>
      <c r="E1" t="s">
        <v>43</v>
      </c>
    </row>
    <row r="2" spans="3:5" ht="15">
      <c r="C2">
        <v>1</v>
      </c>
      <c r="D2" t="s">
        <v>339</v>
      </c>
      <c r="E2" t="s">
        <v>339</v>
      </c>
    </row>
    <row r="3" spans="3:5" ht="15">
      <c r="C3">
        <v>2</v>
      </c>
      <c r="D3" t="s">
        <v>337</v>
      </c>
      <c r="E3" t="s">
        <v>338</v>
      </c>
    </row>
    <row r="4" spans="3:5" ht="15">
      <c r="C4">
        <v>3</v>
      </c>
      <c r="D4" t="s">
        <v>335</v>
      </c>
      <c r="E4" t="s">
        <v>336</v>
      </c>
    </row>
    <row r="5" spans="3:5" ht="15">
      <c r="C5">
        <v>4</v>
      </c>
      <c r="D5" t="s">
        <v>333</v>
      </c>
      <c r="E5" t="s">
        <v>334</v>
      </c>
    </row>
    <row r="6" spans="3:5" ht="15">
      <c r="C6">
        <v>5</v>
      </c>
      <c r="D6" t="s">
        <v>331</v>
      </c>
      <c r="E6" t="s">
        <v>332</v>
      </c>
    </row>
    <row r="7" spans="3:5" ht="15">
      <c r="C7">
        <v>6</v>
      </c>
      <c r="D7" t="s">
        <v>329</v>
      </c>
      <c r="E7" t="s">
        <v>330</v>
      </c>
    </row>
    <row r="8" spans="3:5" ht="15">
      <c r="C8">
        <v>7</v>
      </c>
      <c r="D8" t="s">
        <v>327</v>
      </c>
      <c r="E8" t="s">
        <v>328</v>
      </c>
    </row>
    <row r="9" spans="3:5" ht="15">
      <c r="C9">
        <v>8</v>
      </c>
      <c r="D9" t="s">
        <v>325</v>
      </c>
      <c r="E9" t="s">
        <v>326</v>
      </c>
    </row>
    <row r="10" spans="3:5" ht="15">
      <c r="C10">
        <v>9</v>
      </c>
      <c r="D10" t="s">
        <v>323</v>
      </c>
      <c r="E10" t="s">
        <v>324</v>
      </c>
    </row>
    <row r="11" spans="3:5" ht="15">
      <c r="C11">
        <v>10</v>
      </c>
      <c r="D11" t="s">
        <v>321</v>
      </c>
      <c r="E11" t="s">
        <v>322</v>
      </c>
    </row>
    <row r="12" spans="3:5" ht="15">
      <c r="C12">
        <v>11</v>
      </c>
      <c r="D12" t="s">
        <v>319</v>
      </c>
      <c r="E12" t="s">
        <v>320</v>
      </c>
    </row>
    <row r="13" spans="3:5" ht="15">
      <c r="C13">
        <v>12</v>
      </c>
      <c r="D13" t="s">
        <v>85</v>
      </c>
      <c r="E13" t="s">
        <v>318</v>
      </c>
    </row>
    <row r="14" spans="3:5" ht="15">
      <c r="C14">
        <v>13</v>
      </c>
      <c r="D14" t="s">
        <v>316</v>
      </c>
      <c r="E14" t="s">
        <v>317</v>
      </c>
    </row>
    <row r="15" spans="3:5" ht="15">
      <c r="C15">
        <v>14</v>
      </c>
      <c r="D15" t="s">
        <v>314</v>
      </c>
      <c r="E15" t="s">
        <v>315</v>
      </c>
    </row>
    <row r="16" spans="3:5" ht="15">
      <c r="C16">
        <v>15</v>
      </c>
      <c r="D16" t="s">
        <v>312</v>
      </c>
      <c r="E16" t="s">
        <v>313</v>
      </c>
    </row>
    <row r="17" spans="3:5" ht="15">
      <c r="C17">
        <v>16</v>
      </c>
      <c r="D17" t="s">
        <v>310</v>
      </c>
      <c r="E17" t="s">
        <v>311</v>
      </c>
    </row>
    <row r="18" spans="3:5" ht="15">
      <c r="C18">
        <v>17</v>
      </c>
      <c r="D18" t="s">
        <v>308</v>
      </c>
      <c r="E18" t="s">
        <v>309</v>
      </c>
    </row>
    <row r="19" spans="3:5" ht="15">
      <c r="C19">
        <v>18</v>
      </c>
      <c r="D19" t="s">
        <v>306</v>
      </c>
      <c r="E19" t="s">
        <v>307</v>
      </c>
    </row>
    <row r="20" spans="3:5" ht="15">
      <c r="C20">
        <v>19</v>
      </c>
      <c r="D20" t="s">
        <v>304</v>
      </c>
      <c r="E20" t="s">
        <v>305</v>
      </c>
    </row>
    <row r="21" spans="3:5" ht="15">
      <c r="C21">
        <v>20</v>
      </c>
      <c r="D21" t="s">
        <v>302</v>
      </c>
      <c r="E21" t="s">
        <v>303</v>
      </c>
    </row>
    <row r="22" spans="3:5" ht="15">
      <c r="C22">
        <v>21</v>
      </c>
      <c r="D22" t="s">
        <v>300</v>
      </c>
      <c r="E22" t="s">
        <v>301</v>
      </c>
    </row>
    <row r="23" spans="3:5" ht="15">
      <c r="C23">
        <v>22</v>
      </c>
      <c r="D23" t="s">
        <v>298</v>
      </c>
      <c r="E23" t="s">
        <v>299</v>
      </c>
    </row>
    <row r="24" spans="3:5" ht="15">
      <c r="C24">
        <v>23</v>
      </c>
      <c r="D24" t="s">
        <v>296</v>
      </c>
      <c r="E24" t="s">
        <v>297</v>
      </c>
    </row>
    <row r="25" spans="3:5" ht="15">
      <c r="C25">
        <v>24</v>
      </c>
      <c r="D25" t="s">
        <v>294</v>
      </c>
      <c r="E25" t="s">
        <v>295</v>
      </c>
    </row>
    <row r="26" spans="3:5" ht="15">
      <c r="C26">
        <v>25</v>
      </c>
      <c r="D26" t="s">
        <v>292</v>
      </c>
      <c r="E26" t="s">
        <v>293</v>
      </c>
    </row>
    <row r="27" spans="3:5" ht="15">
      <c r="C27">
        <v>26</v>
      </c>
      <c r="D27" t="s">
        <v>290</v>
      </c>
      <c r="E27" t="s">
        <v>291</v>
      </c>
    </row>
    <row r="28" spans="3:5" ht="15">
      <c r="C28">
        <v>27</v>
      </c>
      <c r="D28" t="s">
        <v>288</v>
      </c>
      <c r="E28" t="s">
        <v>289</v>
      </c>
    </row>
    <row r="29" spans="3:5" ht="15">
      <c r="C29">
        <v>28</v>
      </c>
      <c r="D29" t="s">
        <v>286</v>
      </c>
      <c r="E29" t="s">
        <v>287</v>
      </c>
    </row>
    <row r="30" spans="3:5" ht="15">
      <c r="C30">
        <v>29</v>
      </c>
      <c r="D30" t="s">
        <v>284</v>
      </c>
      <c r="E30" t="s">
        <v>285</v>
      </c>
    </row>
    <row r="31" spans="3:5" ht="15">
      <c r="C31">
        <v>30</v>
      </c>
      <c r="D31" t="s">
        <v>282</v>
      </c>
      <c r="E31" t="s">
        <v>283</v>
      </c>
    </row>
    <row r="32" spans="3:5" ht="15">
      <c r="C32">
        <v>31</v>
      </c>
      <c r="D32" t="s">
        <v>280</v>
      </c>
      <c r="E32" t="s">
        <v>281</v>
      </c>
    </row>
    <row r="33" spans="3:5" ht="15">
      <c r="C33">
        <v>32</v>
      </c>
      <c r="D33" t="s">
        <v>278</v>
      </c>
      <c r="E33" t="s">
        <v>279</v>
      </c>
    </row>
    <row r="34" spans="3:5" ht="15">
      <c r="C34">
        <v>33</v>
      </c>
      <c r="D34" t="s">
        <v>276</v>
      </c>
      <c r="E34" t="s">
        <v>277</v>
      </c>
    </row>
    <row r="35" spans="3:5" ht="15">
      <c r="C35">
        <v>34</v>
      </c>
      <c r="D35" t="s">
        <v>274</v>
      </c>
      <c r="E35" t="s">
        <v>275</v>
      </c>
    </row>
    <row r="36" spans="3:5" ht="15">
      <c r="C36">
        <v>35</v>
      </c>
      <c r="D36" t="s">
        <v>272</v>
      </c>
      <c r="E36" t="s">
        <v>273</v>
      </c>
    </row>
    <row r="37" spans="3:5" ht="15">
      <c r="C37">
        <v>36</v>
      </c>
      <c r="D37" t="s">
        <v>270</v>
      </c>
      <c r="E37" t="s">
        <v>271</v>
      </c>
    </row>
    <row r="38" spans="3:5" ht="15">
      <c r="C38">
        <v>37</v>
      </c>
      <c r="D38" t="s">
        <v>268</v>
      </c>
      <c r="E38" t="s">
        <v>269</v>
      </c>
    </row>
    <row r="39" spans="3:5" ht="15">
      <c r="C39">
        <v>38</v>
      </c>
      <c r="D39" t="s">
        <v>266</v>
      </c>
      <c r="E39" t="s">
        <v>267</v>
      </c>
    </row>
    <row r="40" spans="3:5" ht="15">
      <c r="C40">
        <v>39</v>
      </c>
      <c r="D40" t="s">
        <v>264</v>
      </c>
      <c r="E40" t="s">
        <v>265</v>
      </c>
    </row>
    <row r="41" spans="3:5" ht="15">
      <c r="C41">
        <v>40</v>
      </c>
      <c r="D41" t="s">
        <v>262</v>
      </c>
      <c r="E41" t="s">
        <v>263</v>
      </c>
    </row>
    <row r="42" spans="3:5" ht="15">
      <c r="C42">
        <v>41</v>
      </c>
      <c r="D42" t="s">
        <v>260</v>
      </c>
      <c r="E42" t="s">
        <v>261</v>
      </c>
    </row>
    <row r="43" spans="3:5" ht="15">
      <c r="C43">
        <v>42</v>
      </c>
      <c r="D43" t="s">
        <v>258</v>
      </c>
      <c r="E43" t="s">
        <v>259</v>
      </c>
    </row>
    <row r="44" spans="3:5" ht="15">
      <c r="C44">
        <v>43</v>
      </c>
      <c r="D44" t="s">
        <v>256</v>
      </c>
      <c r="E44" t="s">
        <v>257</v>
      </c>
    </row>
    <row r="45" spans="3:5" ht="15">
      <c r="C45">
        <v>44</v>
      </c>
      <c r="D45" t="s">
        <v>254</v>
      </c>
      <c r="E45" t="s">
        <v>255</v>
      </c>
    </row>
    <row r="46" spans="3:5" ht="15">
      <c r="C46">
        <v>45</v>
      </c>
      <c r="D46" t="s">
        <v>252</v>
      </c>
      <c r="E46" t="s">
        <v>253</v>
      </c>
    </row>
    <row r="47" spans="3:5" ht="15">
      <c r="C47">
        <v>46</v>
      </c>
      <c r="D47" t="s">
        <v>250</v>
      </c>
      <c r="E47" t="s">
        <v>251</v>
      </c>
    </row>
    <row r="48" spans="3:5" ht="15">
      <c r="C48">
        <v>47</v>
      </c>
      <c r="D48" t="s">
        <v>248</v>
      </c>
      <c r="E48" t="s">
        <v>249</v>
      </c>
    </row>
    <row r="49" spans="3:5" ht="15">
      <c r="C49">
        <v>48</v>
      </c>
      <c r="D49" t="s">
        <v>246</v>
      </c>
      <c r="E49" t="s">
        <v>247</v>
      </c>
    </row>
    <row r="50" spans="3:5" ht="15">
      <c r="C50">
        <v>49</v>
      </c>
      <c r="D50" t="s">
        <v>244</v>
      </c>
      <c r="E50" t="s">
        <v>245</v>
      </c>
    </row>
    <row r="51" spans="3:5" ht="15">
      <c r="C51">
        <v>50</v>
      </c>
      <c r="D51" t="s">
        <v>242</v>
      </c>
      <c r="E51" t="s">
        <v>243</v>
      </c>
    </row>
    <row r="52" spans="3:5" ht="15">
      <c r="C52">
        <v>51</v>
      </c>
      <c r="D52" t="s">
        <v>240</v>
      </c>
      <c r="E52" t="s">
        <v>241</v>
      </c>
    </row>
    <row r="53" spans="3:5" ht="15">
      <c r="C53">
        <v>52</v>
      </c>
      <c r="D53" t="s">
        <v>238</v>
      </c>
      <c r="E53" t="s">
        <v>239</v>
      </c>
    </row>
    <row r="54" spans="3:5" ht="15">
      <c r="C54">
        <v>53</v>
      </c>
      <c r="D54" t="s">
        <v>236</v>
      </c>
      <c r="E54" t="s">
        <v>237</v>
      </c>
    </row>
    <row r="55" spans="3:5" ht="15">
      <c r="C55">
        <v>54</v>
      </c>
      <c r="D55" t="s">
        <v>234</v>
      </c>
      <c r="E55" t="s">
        <v>235</v>
      </c>
    </row>
    <row r="56" spans="3:5" ht="15">
      <c r="C56">
        <v>55</v>
      </c>
      <c r="D56" t="s">
        <v>232</v>
      </c>
      <c r="E56" t="s">
        <v>233</v>
      </c>
    </row>
    <row r="57" spans="3:5" ht="15">
      <c r="C57">
        <v>56</v>
      </c>
      <c r="D57" t="s">
        <v>230</v>
      </c>
      <c r="E57" t="s">
        <v>231</v>
      </c>
    </row>
    <row r="58" spans="3:5" ht="15">
      <c r="C58">
        <v>57</v>
      </c>
      <c r="D58" t="s">
        <v>228</v>
      </c>
      <c r="E58" t="s">
        <v>229</v>
      </c>
    </row>
    <row r="59" spans="3:5" ht="15">
      <c r="C59">
        <v>58</v>
      </c>
      <c r="D59" t="s">
        <v>226</v>
      </c>
      <c r="E59" t="s">
        <v>227</v>
      </c>
    </row>
    <row r="60" spans="3:5" ht="15">
      <c r="C60">
        <v>59</v>
      </c>
      <c r="D60" t="s">
        <v>224</v>
      </c>
      <c r="E60" t="s">
        <v>225</v>
      </c>
    </row>
    <row r="61" spans="3:5" ht="15">
      <c r="C61">
        <v>60</v>
      </c>
      <c r="D61" t="s">
        <v>222</v>
      </c>
      <c r="E61" t="s">
        <v>223</v>
      </c>
    </row>
    <row r="62" spans="3:5" ht="15">
      <c r="C62">
        <v>61</v>
      </c>
      <c r="D62" t="s">
        <v>220</v>
      </c>
      <c r="E62" t="s">
        <v>221</v>
      </c>
    </row>
    <row r="63" spans="3:5" ht="15">
      <c r="C63">
        <v>62</v>
      </c>
      <c r="D63" t="s">
        <v>218</v>
      </c>
      <c r="E63" t="s">
        <v>219</v>
      </c>
    </row>
    <row r="64" spans="3:5" ht="15">
      <c r="C64">
        <v>63</v>
      </c>
      <c r="D64" t="s">
        <v>216</v>
      </c>
      <c r="E64" t="s">
        <v>217</v>
      </c>
    </row>
    <row r="65" spans="3:5" ht="15">
      <c r="C65">
        <v>64</v>
      </c>
      <c r="D65" t="s">
        <v>214</v>
      </c>
      <c r="E65" t="s">
        <v>215</v>
      </c>
    </row>
    <row r="66" spans="3:5" ht="15">
      <c r="C66">
        <v>65</v>
      </c>
      <c r="D66" t="s">
        <v>212</v>
      </c>
      <c r="E66" t="s">
        <v>213</v>
      </c>
    </row>
    <row r="67" spans="3:5" ht="15">
      <c r="C67">
        <v>66</v>
      </c>
      <c r="D67" t="s">
        <v>210</v>
      </c>
      <c r="E67" t="s">
        <v>211</v>
      </c>
    </row>
    <row r="68" spans="3:5" ht="15">
      <c r="C68">
        <v>67</v>
      </c>
      <c r="D68" t="s">
        <v>208</v>
      </c>
      <c r="E68" t="s">
        <v>209</v>
      </c>
    </row>
    <row r="69" spans="3:5" ht="15">
      <c r="C69">
        <v>68</v>
      </c>
      <c r="D69" t="s">
        <v>206</v>
      </c>
      <c r="E69" t="s">
        <v>207</v>
      </c>
    </row>
    <row r="70" spans="3:5" ht="15">
      <c r="C70">
        <v>69</v>
      </c>
      <c r="D70" t="s">
        <v>204</v>
      </c>
      <c r="E70" t="s">
        <v>205</v>
      </c>
    </row>
  </sheetData>
  <sheetProtection/>
  <autoFilter ref="C1:E91">
    <sortState ref="C2:E70">
      <sortCondition sortBy="value" ref="C2:C70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1">
      <selection activeCell="B1" sqref="B1:E47"/>
    </sheetView>
  </sheetViews>
  <sheetFormatPr defaultColWidth="9.140625" defaultRowHeight="15"/>
  <sheetData>
    <row r="1" spans="1:5" ht="15">
      <c r="A1">
        <v>1</v>
      </c>
      <c r="B1" t="s">
        <v>55</v>
      </c>
      <c r="C1" t="s">
        <v>57</v>
      </c>
      <c r="D1" t="s">
        <v>14</v>
      </c>
      <c r="E1">
        <v>1983</v>
      </c>
    </row>
    <row r="2" spans="1:5" ht="15">
      <c r="A2">
        <v>2</v>
      </c>
      <c r="B2" t="s">
        <v>5</v>
      </c>
      <c r="C2" t="s">
        <v>49</v>
      </c>
      <c r="D2" t="s">
        <v>87</v>
      </c>
      <c r="E2">
        <v>1987</v>
      </c>
    </row>
    <row r="3" spans="1:5" ht="15">
      <c r="A3">
        <v>3</v>
      </c>
      <c r="B3" t="s">
        <v>59</v>
      </c>
      <c r="C3" t="s">
        <v>60</v>
      </c>
      <c r="D3" t="s">
        <v>14</v>
      </c>
      <c r="E3">
        <v>1976</v>
      </c>
    </row>
    <row r="4" spans="1:5" ht="15">
      <c r="A4">
        <v>4</v>
      </c>
      <c r="B4" t="s">
        <v>89</v>
      </c>
      <c r="C4" t="s">
        <v>90</v>
      </c>
      <c r="D4" t="s">
        <v>14</v>
      </c>
      <c r="E4">
        <v>1969</v>
      </c>
    </row>
    <row r="5" spans="1:5" ht="15">
      <c r="A5">
        <v>5</v>
      </c>
      <c r="B5" t="s">
        <v>71</v>
      </c>
      <c r="C5" t="s">
        <v>104</v>
      </c>
      <c r="D5" t="s">
        <v>58</v>
      </c>
      <c r="E5">
        <v>1982</v>
      </c>
    </row>
    <row r="6" spans="1:5" ht="15">
      <c r="A6">
        <v>6</v>
      </c>
      <c r="B6" t="s">
        <v>56</v>
      </c>
      <c r="C6" t="s">
        <v>105</v>
      </c>
      <c r="D6" t="s">
        <v>68</v>
      </c>
      <c r="E6">
        <v>1973</v>
      </c>
    </row>
    <row r="7" spans="1:5" ht="15">
      <c r="A7">
        <v>7</v>
      </c>
      <c r="B7" t="s">
        <v>56</v>
      </c>
      <c r="C7" t="s">
        <v>105</v>
      </c>
      <c r="D7" t="s">
        <v>68</v>
      </c>
      <c r="E7">
        <v>1973</v>
      </c>
    </row>
    <row r="8" spans="1:5" ht="15">
      <c r="A8">
        <v>8</v>
      </c>
      <c r="B8" t="s">
        <v>67</v>
      </c>
      <c r="C8" t="s">
        <v>106</v>
      </c>
      <c r="D8" t="s">
        <v>68</v>
      </c>
      <c r="E8">
        <v>1976</v>
      </c>
    </row>
    <row r="9" spans="1:5" ht="15">
      <c r="A9">
        <v>9</v>
      </c>
      <c r="B9" t="s">
        <v>67</v>
      </c>
      <c r="C9" t="s">
        <v>106</v>
      </c>
      <c r="D9" t="s">
        <v>68</v>
      </c>
      <c r="E9">
        <v>1976</v>
      </c>
    </row>
    <row r="10" spans="1:5" ht="15">
      <c r="A10">
        <v>10</v>
      </c>
      <c r="B10" t="s">
        <v>30</v>
      </c>
      <c r="C10" t="s">
        <v>98</v>
      </c>
      <c r="D10" t="s">
        <v>68</v>
      </c>
      <c r="E10">
        <v>1957</v>
      </c>
    </row>
    <row r="11" spans="1:5" ht="15">
      <c r="A11">
        <v>11</v>
      </c>
      <c r="B11" t="s">
        <v>30</v>
      </c>
      <c r="C11" t="s">
        <v>98</v>
      </c>
      <c r="D11" t="s">
        <v>68</v>
      </c>
      <c r="E11">
        <v>1957</v>
      </c>
    </row>
    <row r="12" spans="1:5" ht="15">
      <c r="A12">
        <v>12</v>
      </c>
      <c r="B12" t="s">
        <v>88</v>
      </c>
      <c r="C12" t="s">
        <v>107</v>
      </c>
      <c r="D12" t="s">
        <v>62</v>
      </c>
      <c r="E12">
        <v>1963</v>
      </c>
    </row>
    <row r="13" spans="1:5" ht="15">
      <c r="A13">
        <v>13</v>
      </c>
      <c r="B13" t="s">
        <v>26</v>
      </c>
      <c r="C13" t="s">
        <v>93</v>
      </c>
      <c r="D13" t="s">
        <v>50</v>
      </c>
      <c r="E13">
        <v>1963</v>
      </c>
    </row>
    <row r="14" spans="1:5" ht="15">
      <c r="A14">
        <v>14</v>
      </c>
      <c r="B14" t="s">
        <v>26</v>
      </c>
      <c r="C14" t="s">
        <v>108</v>
      </c>
      <c r="D14" t="s">
        <v>14</v>
      </c>
      <c r="E14">
        <v>1979</v>
      </c>
    </row>
    <row r="15" spans="1:5" ht="15">
      <c r="A15">
        <v>15</v>
      </c>
      <c r="B15" t="s">
        <v>48</v>
      </c>
      <c r="C15" t="s">
        <v>69</v>
      </c>
      <c r="D15" t="s">
        <v>14</v>
      </c>
      <c r="E15">
        <v>1951</v>
      </c>
    </row>
    <row r="16" spans="1:5" ht="15">
      <c r="A16">
        <v>16</v>
      </c>
      <c r="B16" t="s">
        <v>63</v>
      </c>
      <c r="C16" t="s">
        <v>64</v>
      </c>
      <c r="D16" t="s">
        <v>14</v>
      </c>
      <c r="E16">
        <v>1962</v>
      </c>
    </row>
    <row r="17" spans="1:5" ht="15">
      <c r="A17">
        <v>17</v>
      </c>
      <c r="B17" t="s">
        <v>81</v>
      </c>
      <c r="C17" t="s">
        <v>109</v>
      </c>
      <c r="D17" t="s">
        <v>110</v>
      </c>
      <c r="E17">
        <v>1984</v>
      </c>
    </row>
    <row r="18" spans="1:5" ht="15">
      <c r="A18">
        <v>18</v>
      </c>
      <c r="B18" t="s">
        <v>22</v>
      </c>
      <c r="C18" t="s">
        <v>111</v>
      </c>
      <c r="D18" t="s">
        <v>110</v>
      </c>
      <c r="E18">
        <v>1983</v>
      </c>
    </row>
    <row r="19" spans="1:5" ht="15">
      <c r="A19">
        <v>19</v>
      </c>
      <c r="B19" t="s">
        <v>65</v>
      </c>
      <c r="C19" t="s">
        <v>66</v>
      </c>
      <c r="D19" t="s">
        <v>112</v>
      </c>
      <c r="E19">
        <v>1966</v>
      </c>
    </row>
    <row r="20" spans="1:5" ht="15">
      <c r="A20">
        <v>20</v>
      </c>
      <c r="B20" t="s">
        <v>72</v>
      </c>
      <c r="C20" t="s">
        <v>79</v>
      </c>
      <c r="D20" t="s">
        <v>14</v>
      </c>
      <c r="E20">
        <v>1974</v>
      </c>
    </row>
    <row r="21" spans="1:5" ht="15">
      <c r="A21">
        <v>21</v>
      </c>
      <c r="B21" t="s">
        <v>29</v>
      </c>
      <c r="C21" t="s">
        <v>113</v>
      </c>
      <c r="D21" t="s">
        <v>25</v>
      </c>
      <c r="E21">
        <v>1986</v>
      </c>
    </row>
    <row r="22" spans="1:5" ht="15">
      <c r="A22">
        <v>22</v>
      </c>
      <c r="B22" t="s">
        <v>99</v>
      </c>
      <c r="C22" t="s">
        <v>100</v>
      </c>
      <c r="D22" t="s">
        <v>114</v>
      </c>
      <c r="E22">
        <v>1965</v>
      </c>
    </row>
    <row r="23" spans="1:5" ht="15">
      <c r="A23">
        <v>23</v>
      </c>
      <c r="B23" t="s">
        <v>96</v>
      </c>
      <c r="C23" t="s">
        <v>115</v>
      </c>
      <c r="D23" t="s">
        <v>116</v>
      </c>
      <c r="E23">
        <v>1973</v>
      </c>
    </row>
    <row r="24" spans="1:5" ht="15">
      <c r="A24">
        <v>24</v>
      </c>
      <c r="B24" t="s">
        <v>97</v>
      </c>
      <c r="C24" t="s">
        <v>117</v>
      </c>
      <c r="D24" t="s">
        <v>118</v>
      </c>
      <c r="E24">
        <v>1985</v>
      </c>
    </row>
    <row r="25" spans="1:5" ht="15">
      <c r="A25">
        <v>25</v>
      </c>
      <c r="B25" t="s">
        <v>119</v>
      </c>
      <c r="C25" t="s">
        <v>120</v>
      </c>
      <c r="D25" t="s">
        <v>121</v>
      </c>
      <c r="E25">
        <v>1981</v>
      </c>
    </row>
    <row r="26" spans="1:5" ht="15">
      <c r="A26">
        <v>26</v>
      </c>
      <c r="B26" t="s">
        <v>72</v>
      </c>
      <c r="C26" t="s">
        <v>102</v>
      </c>
      <c r="D26" t="s">
        <v>122</v>
      </c>
      <c r="E26">
        <v>1977</v>
      </c>
    </row>
    <row r="27" spans="1:5" ht="15">
      <c r="A27">
        <v>27</v>
      </c>
      <c r="B27" t="s">
        <v>55</v>
      </c>
      <c r="C27" t="s">
        <v>123</v>
      </c>
      <c r="D27" t="s">
        <v>50</v>
      </c>
      <c r="E27">
        <v>1984</v>
      </c>
    </row>
    <row r="28" spans="1:5" ht="15">
      <c r="A28">
        <v>28</v>
      </c>
      <c r="B28" t="s">
        <v>22</v>
      </c>
      <c r="C28" t="s">
        <v>53</v>
      </c>
      <c r="D28" t="s">
        <v>54</v>
      </c>
      <c r="E28">
        <v>1988</v>
      </c>
    </row>
    <row r="29" spans="1:5" ht="15">
      <c r="A29">
        <v>29</v>
      </c>
      <c r="B29" t="s">
        <v>91</v>
      </c>
      <c r="C29" t="s">
        <v>83</v>
      </c>
      <c r="D29" t="s">
        <v>84</v>
      </c>
      <c r="E29">
        <v>1967</v>
      </c>
    </row>
    <row r="30" spans="1:5" ht="15">
      <c r="A30">
        <v>30</v>
      </c>
      <c r="B30" t="s">
        <v>80</v>
      </c>
      <c r="C30" t="s">
        <v>83</v>
      </c>
      <c r="D30" t="s">
        <v>84</v>
      </c>
      <c r="E30">
        <v>1995</v>
      </c>
    </row>
    <row r="31" spans="1:5" ht="15">
      <c r="A31">
        <v>31</v>
      </c>
      <c r="B31" t="s">
        <v>61</v>
      </c>
      <c r="C31" t="s">
        <v>82</v>
      </c>
      <c r="D31" t="s">
        <v>84</v>
      </c>
      <c r="E31">
        <v>1968</v>
      </c>
    </row>
    <row r="32" spans="1:5" ht="15">
      <c r="A32">
        <v>32</v>
      </c>
      <c r="B32" t="s">
        <v>48</v>
      </c>
      <c r="C32" t="s">
        <v>76</v>
      </c>
      <c r="D32" t="s">
        <v>14</v>
      </c>
      <c r="E32">
        <v>1974</v>
      </c>
    </row>
    <row r="33" spans="1:5" ht="15">
      <c r="A33">
        <v>33</v>
      </c>
      <c r="B33" t="s">
        <v>30</v>
      </c>
      <c r="C33" t="s">
        <v>77</v>
      </c>
      <c r="D33" t="s">
        <v>124</v>
      </c>
      <c r="E33">
        <v>1977</v>
      </c>
    </row>
    <row r="34" spans="1:5" ht="15">
      <c r="A34">
        <v>34</v>
      </c>
      <c r="B34" t="s">
        <v>103</v>
      </c>
      <c r="C34" t="s">
        <v>125</v>
      </c>
      <c r="D34" t="s">
        <v>126</v>
      </c>
      <c r="E34">
        <v>1977</v>
      </c>
    </row>
    <row r="35" spans="1:5" ht="15">
      <c r="A35">
        <v>35</v>
      </c>
      <c r="B35" t="s">
        <v>127</v>
      </c>
      <c r="C35" t="s">
        <v>128</v>
      </c>
      <c r="D35" t="s">
        <v>126</v>
      </c>
      <c r="E35">
        <v>1979</v>
      </c>
    </row>
    <row r="36" spans="1:5" ht="15">
      <c r="A36">
        <v>36</v>
      </c>
      <c r="B36" t="s">
        <v>129</v>
      </c>
      <c r="C36" t="s">
        <v>130</v>
      </c>
      <c r="D36" t="s">
        <v>131</v>
      </c>
      <c r="E36">
        <v>1978</v>
      </c>
    </row>
    <row r="37" spans="1:5" ht="15">
      <c r="A37">
        <v>37</v>
      </c>
      <c r="B37" t="s">
        <v>132</v>
      </c>
      <c r="C37" t="s">
        <v>133</v>
      </c>
      <c r="D37" t="s">
        <v>126</v>
      </c>
      <c r="E37">
        <v>1981</v>
      </c>
    </row>
    <row r="38" spans="1:5" ht="15">
      <c r="A38">
        <v>38</v>
      </c>
      <c r="B38" t="s">
        <v>30</v>
      </c>
      <c r="C38" t="s">
        <v>78</v>
      </c>
      <c r="D38" t="s">
        <v>92</v>
      </c>
      <c r="E38">
        <v>1973</v>
      </c>
    </row>
    <row r="39" spans="1:5" ht="15">
      <c r="A39">
        <v>39</v>
      </c>
      <c r="B39" t="s">
        <v>26</v>
      </c>
      <c r="C39" t="s">
        <v>70</v>
      </c>
      <c r="D39" t="s">
        <v>14</v>
      </c>
      <c r="E39">
        <v>1986</v>
      </c>
    </row>
    <row r="40" spans="1:5" ht="15">
      <c r="A40">
        <v>40</v>
      </c>
      <c r="B40" t="s">
        <v>134</v>
      </c>
      <c r="C40" t="s">
        <v>135</v>
      </c>
      <c r="D40" t="s">
        <v>136</v>
      </c>
      <c r="E40">
        <v>1978</v>
      </c>
    </row>
    <row r="41" spans="1:5" ht="15">
      <c r="A41">
        <v>41</v>
      </c>
      <c r="B41" t="s">
        <v>97</v>
      </c>
      <c r="C41" t="s">
        <v>137</v>
      </c>
      <c r="D41" t="s">
        <v>101</v>
      </c>
      <c r="E41">
        <v>1968</v>
      </c>
    </row>
    <row r="42" spans="1:5" ht="15">
      <c r="A42">
        <v>42</v>
      </c>
      <c r="B42" t="s">
        <v>74</v>
      </c>
      <c r="C42" t="s">
        <v>75</v>
      </c>
      <c r="D42" t="s">
        <v>138</v>
      </c>
      <c r="E42">
        <v>1969</v>
      </c>
    </row>
    <row r="43" spans="1:5" ht="15">
      <c r="A43">
        <v>43</v>
      </c>
      <c r="B43" t="s">
        <v>26</v>
      </c>
      <c r="C43" t="s">
        <v>94</v>
      </c>
      <c r="D43" t="s">
        <v>95</v>
      </c>
      <c r="E43">
        <v>1984</v>
      </c>
    </row>
    <row r="44" spans="1:5" ht="15">
      <c r="A44">
        <v>44</v>
      </c>
      <c r="B44" t="s">
        <v>74</v>
      </c>
      <c r="C44" t="s">
        <v>75</v>
      </c>
      <c r="D44" t="s">
        <v>138</v>
      </c>
      <c r="E44">
        <v>1969</v>
      </c>
    </row>
    <row r="45" spans="1:5" ht="15">
      <c r="A45">
        <v>45</v>
      </c>
      <c r="B45" t="s">
        <v>29</v>
      </c>
      <c r="C45" t="s">
        <v>139</v>
      </c>
      <c r="D45" t="s">
        <v>140</v>
      </c>
      <c r="E45">
        <v>1987</v>
      </c>
    </row>
    <row r="46" spans="1:5" ht="15">
      <c r="A46">
        <v>46</v>
      </c>
      <c r="B46" t="s">
        <v>73</v>
      </c>
      <c r="C46" t="s">
        <v>141</v>
      </c>
      <c r="D46" t="s">
        <v>142</v>
      </c>
      <c r="E46">
        <v>1979</v>
      </c>
    </row>
    <row r="47" spans="1:5" ht="15">
      <c r="A47">
        <v>47</v>
      </c>
      <c r="B47" t="s">
        <v>96</v>
      </c>
      <c r="C47" t="s">
        <v>143</v>
      </c>
      <c r="D47" t="s">
        <v>144</v>
      </c>
      <c r="E47">
        <v>1987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2016-09-27T05:57:22Z</dcterms:modified>
  <cp:category/>
  <cp:version/>
  <cp:contentType/>
  <cp:contentStatus/>
</cp:coreProperties>
</file>