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65344" windowWidth="9840" windowHeight="9420" activeTab="1"/>
  </bookViews>
  <sheets>
    <sheet name="04.kolo prezentácia" sheetId="1" r:id="rId1"/>
    <sheet name="04.kolo výsledky " sheetId="2" r:id="rId2"/>
    <sheet name="04.kolo stopky" sheetId="3" r:id="rId3"/>
    <sheet name="Hárok1" sheetId="4" r:id="rId4"/>
    <sheet name="Hárok2" sheetId="5" r:id="rId5"/>
    <sheet name="Hárok3" sheetId="6" r:id="rId6"/>
  </sheets>
  <definedNames>
    <definedName name="_xlnm._FilterDatabase" localSheetId="0" hidden="1">'04.kolo prezentácia'!$A$1:$G$149</definedName>
    <definedName name="_xlnm._FilterDatabase" localSheetId="2" hidden="1">'04.kolo stopky'!$H$1:$K$36</definedName>
    <definedName name="_xlnm._FilterDatabase" localSheetId="3" hidden="1">'Hárok1'!$A$1:$G$1</definedName>
    <definedName name="_xlnm._FilterDatabase" localSheetId="4" hidden="1">'Hárok2'!$B$2:$D$77</definedName>
    <definedName name="Klub" localSheetId="2">#REF!</definedName>
    <definedName name="Klub">#REF!</definedName>
    <definedName name="Meno" localSheetId="2">#REF!</definedName>
    <definedName name="Meno">#REF!</definedName>
    <definedName name="_xlnm.Print_Area" localSheetId="1">'04.kolo výsledky '!$A$1:$W$91</definedName>
    <definedName name="Priezvisko" localSheetId="2">#REF!</definedName>
    <definedName name="Priezvisko">#REF!</definedName>
  </definedNames>
  <calcPr fullCalcOnLoad="1"/>
</workbook>
</file>

<file path=xl/sharedStrings.xml><?xml version="1.0" encoding="utf-8"?>
<sst xmlns="http://schemas.openxmlformats.org/spreadsheetml/2006/main" count="1003" uniqueCount="431">
  <si>
    <t>štartovné číslo</t>
  </si>
  <si>
    <t>meno</t>
  </si>
  <si>
    <t>priezvisko</t>
  </si>
  <si>
    <t>ročník</t>
  </si>
  <si>
    <t>KAT</t>
  </si>
  <si>
    <t>Miroslav</t>
  </si>
  <si>
    <t>čas v cieli</t>
  </si>
  <si>
    <t>klub/mesto</t>
  </si>
  <si>
    <t>strata na víťaza</t>
  </si>
  <si>
    <t>body 1.kolo</t>
  </si>
  <si>
    <t>body BBL</t>
  </si>
  <si>
    <t>celkové poradie</t>
  </si>
  <si>
    <t>poradie v KAT</t>
  </si>
  <si>
    <t>body 2.kolo</t>
  </si>
  <si>
    <t>Trenčín</t>
  </si>
  <si>
    <t>body 5.kolo</t>
  </si>
  <si>
    <t>body 4.kolo</t>
  </si>
  <si>
    <t>body 3.kolo</t>
  </si>
  <si>
    <t>body 6.kolo</t>
  </si>
  <si>
    <t>body 7.kolo</t>
  </si>
  <si>
    <t>body 8.kolo</t>
  </si>
  <si>
    <t>poradie</t>
  </si>
  <si>
    <t>Michal</t>
  </si>
  <si>
    <t>body 9.kolo</t>
  </si>
  <si>
    <t>body 10.kolo</t>
  </si>
  <si>
    <t>Dubnica nad Váhom</t>
  </si>
  <si>
    <t>Jakub</t>
  </si>
  <si>
    <t>Peter</t>
  </si>
  <si>
    <t>ᴓ čas na 1000m</t>
  </si>
  <si>
    <t>* vlož hodnoty zo súboru "vysledky 01,kolo,txt"</t>
  </si>
  <si>
    <t>Martin</t>
  </si>
  <si>
    <t>Juraj</t>
  </si>
  <si>
    <t>Kategórie</t>
  </si>
  <si>
    <t>Muži A</t>
  </si>
  <si>
    <t xml:space="preserve">Od </t>
  </si>
  <si>
    <t>Do</t>
  </si>
  <si>
    <t>Muži B</t>
  </si>
  <si>
    <t>Muži C</t>
  </si>
  <si>
    <t>Muži D</t>
  </si>
  <si>
    <t>Muži E</t>
  </si>
  <si>
    <t>Ženy A</t>
  </si>
  <si>
    <t>Ženy B</t>
  </si>
  <si>
    <t>Poradie</t>
  </si>
  <si>
    <t>pohlavie</t>
  </si>
  <si>
    <t>m</t>
  </si>
  <si>
    <t>ž</t>
  </si>
  <si>
    <t>Čas v cieli</t>
  </si>
  <si>
    <t>Štartovné číslo</t>
  </si>
  <si>
    <t>Čas na predchádzajúceho</t>
  </si>
  <si>
    <t>Vladimír</t>
  </si>
  <si>
    <t>Jitka</t>
  </si>
  <si>
    <t>Meno2</t>
  </si>
  <si>
    <t>Nová Dubnica</t>
  </si>
  <si>
    <t>Ilavský</t>
  </si>
  <si>
    <t>Stehlík</t>
  </si>
  <si>
    <t>Miroslava</t>
  </si>
  <si>
    <t>Drietoma</t>
  </si>
  <si>
    <t>Drahoslav</t>
  </si>
  <si>
    <t>#RUNTRENCHTOWN</t>
  </si>
  <si>
    <t>Masarik</t>
  </si>
  <si>
    <t>VERTIGAČ</t>
  </si>
  <si>
    <t>Trencin</t>
  </si>
  <si>
    <t>Michaela</t>
  </si>
  <si>
    <t>Žilková</t>
  </si>
  <si>
    <t>00:00:01.68</t>
  </si>
  <si>
    <t>rozdiel</t>
  </si>
  <si>
    <t>cas</t>
  </si>
  <si>
    <t>Vazovan</t>
  </si>
  <si>
    <t>Kovalčík</t>
  </si>
  <si>
    <t>Trenčianska Teplá</t>
  </si>
  <si>
    <t>Soblahov</t>
  </si>
  <si>
    <t>Ondřej</t>
  </si>
  <si>
    <t>Tluka</t>
  </si>
  <si>
    <t>Orechovská</t>
  </si>
  <si>
    <t>Talaba</t>
  </si>
  <si>
    <t>Vladimir</t>
  </si>
  <si>
    <t>NUTRILITE team</t>
  </si>
  <si>
    <t>00:00:14.63</t>
  </si>
  <si>
    <t>00:00:02.12</t>
  </si>
  <si>
    <t>Pánis</t>
  </si>
  <si>
    <t>Milan</t>
  </si>
  <si>
    <t>Katarína</t>
  </si>
  <si>
    <t>Jana</t>
  </si>
  <si>
    <t>Masariková</t>
  </si>
  <si>
    <r>
      <rPr>
        <b/>
        <sz val="18"/>
        <color indexed="10"/>
        <rFont val="Calibri"/>
        <family val="2"/>
      </rPr>
      <t>T</t>
    </r>
    <r>
      <rPr>
        <b/>
        <sz val="18"/>
        <color indexed="8"/>
        <rFont val="Calibri"/>
        <family val="2"/>
      </rPr>
      <t xml:space="preserve">renčianska </t>
    </r>
    <r>
      <rPr>
        <b/>
        <sz val="18"/>
        <color indexed="10"/>
        <rFont val="Calibri"/>
        <family val="2"/>
      </rPr>
      <t>B</t>
    </r>
    <r>
      <rPr>
        <b/>
        <sz val="18"/>
        <color indexed="8"/>
        <rFont val="Calibri"/>
        <family val="2"/>
      </rPr>
      <t xml:space="preserve">ežecká </t>
    </r>
    <r>
      <rPr>
        <b/>
        <sz val="18"/>
        <color indexed="10"/>
        <rFont val="Calibri"/>
        <family val="2"/>
      </rPr>
      <t>L</t>
    </r>
    <r>
      <rPr>
        <b/>
        <sz val="18"/>
        <color indexed="8"/>
        <rFont val="Calibri"/>
        <family val="2"/>
      </rPr>
      <t xml:space="preserve">iga </t>
    </r>
    <r>
      <rPr>
        <b/>
        <sz val="18"/>
        <color indexed="10"/>
        <rFont val="Calibri"/>
        <family val="2"/>
      </rPr>
      <t>04.kolo</t>
    </r>
    <r>
      <rPr>
        <b/>
        <sz val="18"/>
        <color indexed="8"/>
        <rFont val="Calibri"/>
        <family val="2"/>
      </rPr>
      <t>, 12.06.2016, 7.680 m, Soblahov</t>
    </r>
  </si>
  <si>
    <t>Makiš</t>
  </si>
  <si>
    <t>Jogging klub Dubnica</t>
  </si>
  <si>
    <t>Marcinát</t>
  </si>
  <si>
    <t>Ervín</t>
  </si>
  <si>
    <t>Páleník</t>
  </si>
  <si>
    <t>Runtrenchtown</t>
  </si>
  <si>
    <t>marian</t>
  </si>
  <si>
    <t>adamkovic</t>
  </si>
  <si>
    <t>banovski behuni</t>
  </si>
  <si>
    <t>miroslav</t>
  </si>
  <si>
    <t>ilavsky st</t>
  </si>
  <si>
    <t>dubnica n/v</t>
  </si>
  <si>
    <t>Blanka</t>
  </si>
  <si>
    <t>Balaščáková</t>
  </si>
  <si>
    <t>Behám s láskou</t>
  </si>
  <si>
    <t>Vojtech</t>
  </si>
  <si>
    <t>Fucek</t>
  </si>
  <si>
    <t>Matej</t>
  </si>
  <si>
    <t>Guzoň</t>
  </si>
  <si>
    <t>Ladce</t>
  </si>
  <si>
    <t>Nitra ZAJO BOJO</t>
  </si>
  <si>
    <t>Miriam</t>
  </si>
  <si>
    <t>Marušincová</t>
  </si>
  <si>
    <t>KPB Nová Dubnica</t>
  </si>
  <si>
    <t>Sylvia</t>
  </si>
  <si>
    <t>Kňažková</t>
  </si>
  <si>
    <t>KPB Trenčianska Teplá</t>
  </si>
  <si>
    <t>Hudakova</t>
  </si>
  <si>
    <t>ĎurikamTeam , Trenčín</t>
  </si>
  <si>
    <t>HUDAK</t>
  </si>
  <si>
    <t>Ďurikam Team , Trenčín</t>
  </si>
  <si>
    <t>Ján</t>
  </si>
  <si>
    <t>pavel</t>
  </si>
  <si>
    <t>uhrecký</t>
  </si>
  <si>
    <t>Daniel</t>
  </si>
  <si>
    <t>Zubo</t>
  </si>
  <si>
    <t>ZSR Nova Dubnica</t>
  </si>
  <si>
    <t>Eva</t>
  </si>
  <si>
    <t>Mareková</t>
  </si>
  <si>
    <t>Igor</t>
  </si>
  <si>
    <t>Meško</t>
  </si>
  <si>
    <t>behajúci Hámrani</t>
  </si>
  <si>
    <t>PS - Trenčín</t>
  </si>
  <si>
    <t>Trenčín/ĎurikamTeam</t>
  </si>
  <si>
    <t>Marek</t>
  </si>
  <si>
    <t>Orechovský</t>
  </si>
  <si>
    <t>Štvorlístok Trenčín</t>
  </si>
  <si>
    <t>Melo</t>
  </si>
  <si>
    <t>Anton</t>
  </si>
  <si>
    <t>Blaško</t>
  </si>
  <si>
    <t>Dubnica n/v</t>
  </si>
  <si>
    <t>Augustín</t>
  </si>
  <si>
    <t>Borčické slimáky</t>
  </si>
  <si>
    <t>Čupalka</t>
  </si>
  <si>
    <t>Koníček</t>
  </si>
  <si>
    <t>Bibiána</t>
  </si>
  <si>
    <t>Vaská</t>
  </si>
  <si>
    <t>Oláš</t>
  </si>
  <si>
    <t>Uradnikova</t>
  </si>
  <si>
    <t>Druzba Piestany</t>
  </si>
  <si>
    <t>Horňáčková</t>
  </si>
  <si>
    <t>Miloš</t>
  </si>
  <si>
    <t>Sýkora</t>
  </si>
  <si>
    <t>Monika</t>
  </si>
  <si>
    <t>Malecová</t>
  </si>
  <si>
    <t>Trenčín/Behám s láskou</t>
  </si>
  <si>
    <t>Kristína</t>
  </si>
  <si>
    <t>Vlková</t>
  </si>
  <si>
    <t>Aj MY sme BEH :)</t>
  </si>
  <si>
    <t>Patrik</t>
  </si>
  <si>
    <t>Vraštiak</t>
  </si>
  <si>
    <t>Beránek</t>
  </si>
  <si>
    <t>Katarina</t>
  </si>
  <si>
    <t>Garajova</t>
  </si>
  <si>
    <t>Beham s laskou</t>
  </si>
  <si>
    <t>Rastislav</t>
  </si>
  <si>
    <t>Cabala</t>
  </si>
  <si>
    <t xml:space="preserve">Peter </t>
  </si>
  <si>
    <t>Atalovič</t>
  </si>
  <si>
    <t xml:space="preserve">Martin </t>
  </si>
  <si>
    <t>Kocaj</t>
  </si>
  <si>
    <t>Aj MY sme BEH :) Nová Dubnica</t>
  </si>
  <si>
    <t xml:space="preserve"> Marcinát</t>
  </si>
  <si>
    <t xml:space="preserve">Milan </t>
  </si>
  <si>
    <t>Čipka</t>
  </si>
  <si>
    <t xml:space="preserve">Juraj </t>
  </si>
  <si>
    <t>Schiller</t>
  </si>
  <si>
    <t>Jaroslav</t>
  </si>
  <si>
    <t>Struhár</t>
  </si>
  <si>
    <t xml:space="preserve">behajúci Hámrani Trenč. Turná </t>
  </si>
  <si>
    <t>TJ Stratená</t>
  </si>
  <si>
    <t>Boot Camp Girls Dúlov</t>
  </si>
  <si>
    <t>Behám s láskou Trenčín</t>
  </si>
  <si>
    <t xml:space="preserve">Pavel </t>
  </si>
  <si>
    <t>Uhrecký</t>
  </si>
  <si>
    <t xml:space="preserve">Miloš </t>
  </si>
  <si>
    <t>Humera</t>
  </si>
  <si>
    <t>Mokoš</t>
  </si>
  <si>
    <t xml:space="preserve">Šárka </t>
  </si>
  <si>
    <t>Faturíková</t>
  </si>
  <si>
    <t xml:space="preserve">Sylvia </t>
  </si>
  <si>
    <t xml:space="preserve">Blanka </t>
  </si>
  <si>
    <t xml:space="preserve">Zuzana </t>
  </si>
  <si>
    <t>Masaryková</t>
  </si>
  <si>
    <t xml:space="preserve">Bohuslava </t>
  </si>
  <si>
    <t>Kováčiková</t>
  </si>
  <si>
    <t>Dušan</t>
  </si>
  <si>
    <t>Kašička</t>
  </si>
  <si>
    <t>Letisko Trenčín</t>
  </si>
  <si>
    <t>Maláň</t>
  </si>
  <si>
    <t>Alica</t>
  </si>
  <si>
    <t>Nemčíková</t>
  </si>
  <si>
    <t>Karas</t>
  </si>
  <si>
    <t>Hupčík</t>
  </si>
  <si>
    <t>Rudolf</t>
  </si>
  <si>
    <t>Sopko</t>
  </si>
  <si>
    <t>Petra</t>
  </si>
  <si>
    <t>Grachová</t>
  </si>
  <si>
    <t xml:space="preserve">Katarína </t>
  </si>
  <si>
    <t>Kolínková</t>
  </si>
  <si>
    <t>Triatlon team TT</t>
  </si>
  <si>
    <t>Veronika</t>
  </si>
  <si>
    <t>Bakalárová</t>
  </si>
  <si>
    <t xml:space="preserve">Tereza </t>
  </si>
  <si>
    <t>Ďuráčiová</t>
  </si>
  <si>
    <t>Ďuráči</t>
  </si>
  <si>
    <t>Jiří</t>
  </si>
  <si>
    <t>Horníček</t>
  </si>
  <si>
    <t>Bianka</t>
  </si>
  <si>
    <t>Karyová</t>
  </si>
  <si>
    <t>Jando</t>
  </si>
  <si>
    <t>Jozef</t>
  </si>
  <si>
    <t>Hlávka</t>
  </si>
  <si>
    <t>Ilava</t>
  </si>
  <si>
    <t>Shiller</t>
  </si>
  <si>
    <t>Pavol</t>
  </si>
  <si>
    <t>Balaščák</t>
  </si>
  <si>
    <t>Macková</t>
  </si>
  <si>
    <t>Leskoviansky</t>
  </si>
  <si>
    <t>Kminiak</t>
  </si>
  <si>
    <t>Kyselica</t>
  </si>
  <si>
    <t>Bánovce nad Bebravou</t>
  </si>
  <si>
    <t>Naďa</t>
  </si>
  <si>
    <t>Kyselicová</t>
  </si>
  <si>
    <t>Zuzana</t>
  </si>
  <si>
    <t>Horná</t>
  </si>
  <si>
    <t>Gavendová</t>
  </si>
  <si>
    <t>Branislav</t>
  </si>
  <si>
    <t>Zachar</t>
  </si>
  <si>
    <t>Trebatický</t>
  </si>
  <si>
    <t>Oliver</t>
  </si>
  <si>
    <t>Galandák</t>
  </si>
  <si>
    <t>Kováč</t>
  </si>
  <si>
    <t>Matúš</t>
  </si>
  <si>
    <t>Varačka</t>
  </si>
  <si>
    <t>Beckov</t>
  </si>
  <si>
    <t>Lohinský</t>
  </si>
  <si>
    <t>Vitko</t>
  </si>
  <si>
    <t>Jaraj</t>
  </si>
  <si>
    <t>Haninec</t>
  </si>
  <si>
    <t>BK Slimák Trenčianska Teplá</t>
  </si>
  <si>
    <t>Štefan</t>
  </si>
  <si>
    <t>Červenka</t>
  </si>
  <si>
    <t>Vrzba</t>
  </si>
  <si>
    <t>Piskora</t>
  </si>
  <si>
    <t>Adam</t>
  </si>
  <si>
    <t>Gerbel</t>
  </si>
  <si>
    <t>Veľké Chlievany</t>
  </si>
  <si>
    <t>Ondrej</t>
  </si>
  <si>
    <t>Pruška</t>
  </si>
  <si>
    <t>Športové gymnázium Trenčín</t>
  </si>
  <si>
    <t>Stanislav</t>
  </si>
  <si>
    <t>Ďuriga</t>
  </si>
  <si>
    <t>Patrícia</t>
  </si>
  <si>
    <t>Pavlíková</t>
  </si>
  <si>
    <t>Pavel</t>
  </si>
  <si>
    <t>Trúchly</t>
  </si>
  <si>
    <t>00:07:41.03</t>
  </si>
  <si>
    <t>00:59:31.01</t>
  </si>
  <si>
    <t>00:00:18.43</t>
  </si>
  <si>
    <t>00:51:49.98</t>
  </si>
  <si>
    <t>00:00:10.04</t>
  </si>
  <si>
    <t>00:51:31.55</t>
  </si>
  <si>
    <t>00:51:21.50</t>
  </si>
  <si>
    <t>00:00:28.08</t>
  </si>
  <si>
    <t>00:51:19.81</t>
  </si>
  <si>
    <t>00:01:17.80</t>
  </si>
  <si>
    <t>00:50:51.72</t>
  </si>
  <si>
    <t>00:01:38.20</t>
  </si>
  <si>
    <t>00:49:33.92</t>
  </si>
  <si>
    <t>00:00:08.43</t>
  </si>
  <si>
    <t>00:47:55.72</t>
  </si>
  <si>
    <t>00:00:01.50</t>
  </si>
  <si>
    <t>00:47:47.28</t>
  </si>
  <si>
    <t>00:00:00.62</t>
  </si>
  <si>
    <t>00:47:45.78</t>
  </si>
  <si>
    <t>00:00:03.75</t>
  </si>
  <si>
    <t>00:47:45.16</t>
  </si>
  <si>
    <t>00:00:17.34</t>
  </si>
  <si>
    <t>00:47:41.41</t>
  </si>
  <si>
    <t>00:00:02.68</t>
  </si>
  <si>
    <t>00:47:24.07</t>
  </si>
  <si>
    <t>00:01:24.14</t>
  </si>
  <si>
    <t>00:47:21.38</t>
  </si>
  <si>
    <t>00:00:03.51</t>
  </si>
  <si>
    <t>00:45:57.23</t>
  </si>
  <si>
    <t>00:00:44.35</t>
  </si>
  <si>
    <t>00:45:53.72</t>
  </si>
  <si>
    <t>00:00:42.00</t>
  </si>
  <si>
    <t>00:45:09.36</t>
  </si>
  <si>
    <t>00:01:12.86</t>
  </si>
  <si>
    <t>00:44:27.36</t>
  </si>
  <si>
    <t>00:00:51.31</t>
  </si>
  <si>
    <t>00:43:14.50</t>
  </si>
  <si>
    <t>00:00:00.51</t>
  </si>
  <si>
    <t>00:42:23.18</t>
  </si>
  <si>
    <t>00:00:48.81</t>
  </si>
  <si>
    <t>00:42:22.67</t>
  </si>
  <si>
    <t>00:00:05.81</t>
  </si>
  <si>
    <t>00:41:33.85</t>
  </si>
  <si>
    <t>00:00:04.63</t>
  </si>
  <si>
    <t>00:41:28.04</t>
  </si>
  <si>
    <t>00:00:40.68</t>
  </si>
  <si>
    <t>00:41:23.41</t>
  </si>
  <si>
    <t>00:00:00.18</t>
  </si>
  <si>
    <t>00:40:42.72</t>
  </si>
  <si>
    <t>00:40:42.53</t>
  </si>
  <si>
    <t>00:00:06.64</t>
  </si>
  <si>
    <t>00:40:40.84</t>
  </si>
  <si>
    <t>00:00:29.70</t>
  </si>
  <si>
    <t>00:40:34.20</t>
  </si>
  <si>
    <t>00:00:06.42</t>
  </si>
  <si>
    <t>00:40:04.50</t>
  </si>
  <si>
    <t>00:00:04.14</t>
  </si>
  <si>
    <t>00:39:58.08</t>
  </si>
  <si>
    <t>00:00:01.14</t>
  </si>
  <si>
    <t>00:39:53.94</t>
  </si>
  <si>
    <t>00:00:22.56</t>
  </si>
  <si>
    <t>00:39:52.80</t>
  </si>
  <si>
    <t>00:00:03.38</t>
  </si>
  <si>
    <t>00:39:30.23</t>
  </si>
  <si>
    <t>00:00:00.32</t>
  </si>
  <si>
    <t>00:39:26.85</t>
  </si>
  <si>
    <t>00:00:22.87</t>
  </si>
  <si>
    <t>00:39:26.53</t>
  </si>
  <si>
    <t>00:00:09.70</t>
  </si>
  <si>
    <t>00:39:03.66</t>
  </si>
  <si>
    <t>00:00:00.87</t>
  </si>
  <si>
    <t>00:38:53.95</t>
  </si>
  <si>
    <t>00:00:06.50</t>
  </si>
  <si>
    <t>00:38:53.08</t>
  </si>
  <si>
    <t>00:00:05.56</t>
  </si>
  <si>
    <t>00:38:46.58</t>
  </si>
  <si>
    <t>00:00:05.73</t>
  </si>
  <si>
    <t>00:38:41.02</t>
  </si>
  <si>
    <t>00:00:05.00</t>
  </si>
  <si>
    <t>00:38:35.28</t>
  </si>
  <si>
    <t>00:00:10.49</t>
  </si>
  <si>
    <t>00:38:30.28</t>
  </si>
  <si>
    <t>00:00:09.75</t>
  </si>
  <si>
    <t>00:38:19.79</t>
  </si>
  <si>
    <t>00:38:10.04</t>
  </si>
  <si>
    <t>00:00:11.81</t>
  </si>
  <si>
    <t>00:38:07.91</t>
  </si>
  <si>
    <t>00:00:00.25</t>
  </si>
  <si>
    <t>00:37:56.10</t>
  </si>
  <si>
    <t>00:00:14.42</t>
  </si>
  <si>
    <t>00:37:55.85</t>
  </si>
  <si>
    <t>00:00:11.50</t>
  </si>
  <si>
    <t>00:37:41.43</t>
  </si>
  <si>
    <t>00:00:05.48</t>
  </si>
  <si>
    <t>00:37:29.92</t>
  </si>
  <si>
    <t>00:00:09.67</t>
  </si>
  <si>
    <t>00:37:24.44</t>
  </si>
  <si>
    <t>00:00:08.75</t>
  </si>
  <si>
    <t>00:37:14.77</t>
  </si>
  <si>
    <t>00:00:10.81</t>
  </si>
  <si>
    <t>00:37:06.02</t>
  </si>
  <si>
    <t>00:00:01.48</t>
  </si>
  <si>
    <t>00:36:55.20</t>
  </si>
  <si>
    <t>00:00:12.82</t>
  </si>
  <si>
    <t>00:36:53.72</t>
  </si>
  <si>
    <t>00:00:10.93</t>
  </si>
  <si>
    <t>00:36:40.89</t>
  </si>
  <si>
    <t>00:00:08.94</t>
  </si>
  <si>
    <t>00:36:29.95</t>
  </si>
  <si>
    <t>00:00:08.56</t>
  </si>
  <si>
    <t>00:36:21.01</t>
  </si>
  <si>
    <t>00:00:01.18</t>
  </si>
  <si>
    <t>00:36:12.44</t>
  </si>
  <si>
    <t>00:00:30.93</t>
  </si>
  <si>
    <t>00:36:11.26</t>
  </si>
  <si>
    <t>00:00:08.06</t>
  </si>
  <si>
    <t>00:35:40.32</t>
  </si>
  <si>
    <t>00:00:04.45</t>
  </si>
  <si>
    <t>00:35:32.26</t>
  </si>
  <si>
    <t>00:00:14.26</t>
  </si>
  <si>
    <t>00:35:27.80</t>
  </si>
  <si>
    <t>00:00:08.03</t>
  </si>
  <si>
    <t>00:35:13.53</t>
  </si>
  <si>
    <t>00:00:05.40</t>
  </si>
  <si>
    <t>00:35:05.50</t>
  </si>
  <si>
    <t>00:00:02.87</t>
  </si>
  <si>
    <t>00:35:00.10</t>
  </si>
  <si>
    <t>00:34:57.22</t>
  </si>
  <si>
    <t>00:00:24.45</t>
  </si>
  <si>
    <t>00:34:45.41</t>
  </si>
  <si>
    <t>00:00:03.98</t>
  </si>
  <si>
    <t>00:34:20.96</t>
  </si>
  <si>
    <t>00:00:01.70</t>
  </si>
  <si>
    <t>00:34:16.97</t>
  </si>
  <si>
    <t>00:00:10.62</t>
  </si>
  <si>
    <t>00:34:15.27</t>
  </si>
  <si>
    <t>00:00:58.53</t>
  </si>
  <si>
    <t>00:34:04.64</t>
  </si>
  <si>
    <t>00:00:01.93</t>
  </si>
  <si>
    <t>00:33:06.11</t>
  </si>
  <si>
    <t>00:00:36.17</t>
  </si>
  <si>
    <t>00:33:04.17</t>
  </si>
  <si>
    <t>00:00:00.70</t>
  </si>
  <si>
    <t>00:32:28.00</t>
  </si>
  <si>
    <t>00:00:01.78</t>
  </si>
  <si>
    <t>00:32:27.30</t>
  </si>
  <si>
    <t>00:00:01.87</t>
  </si>
  <si>
    <t>00:32:25.51</t>
  </si>
  <si>
    <t>00:00:08.10</t>
  </si>
  <si>
    <t>00:32:23.64</t>
  </si>
  <si>
    <t>00:00:38.39</t>
  </si>
  <si>
    <t>00:32:15.53</t>
  </si>
  <si>
    <t>00:00:02.37</t>
  </si>
  <si>
    <t>00:30:56.61</t>
  </si>
  <si>
    <t>00:30:54.23</t>
  </si>
  <si>
    <t>00:00:15.64</t>
  </si>
  <si>
    <t>00:30:51.36</t>
  </si>
  <si>
    <t>00:00:14.51</t>
  </si>
  <si>
    <t>00:30:35.72</t>
  </si>
  <si>
    <t>00:30:21.20</t>
  </si>
  <si>
    <t>00:00:16.06</t>
  </si>
  <si>
    <t>00:30:06.56</t>
  </si>
  <si>
    <t>00:00:17.94</t>
  </si>
  <si>
    <t>00:29:50.50</t>
  </si>
  <si>
    <t>00:00:52.65</t>
  </si>
  <si>
    <t>00:29:32.56</t>
  </si>
  <si>
    <t>00:00:36.73</t>
  </si>
  <si>
    <t>00:28:39.91</t>
  </si>
  <si>
    <t>00:28:03.17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</si>
</sst>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.00"/>
    <numFmt numFmtId="165" formatCode="hh:mm:ss.00"/>
    <numFmt numFmtId="166" formatCode="h:mm:ss.000"/>
    <numFmt numFmtId="167" formatCode="###&quot;. miesto&quot;"/>
    <numFmt numFmtId="168" formatCode="0.00;[Red]0.00"/>
    <numFmt numFmtId="169" formatCode="[$-F400]h:mm:ss\ AM/PM"/>
    <numFmt numFmtId="170" formatCode="h:mm:ss;@"/>
    <numFmt numFmtId="171" formatCode="mm:ss.0;@"/>
    <numFmt numFmtId="172" formatCode="h:mm;@"/>
    <numFmt numFmtId="173" formatCode="[$-41B]d\.\ mmmm\ yyyy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[$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20" fillId="0" borderId="10" xfId="0" applyNumberFormat="1" applyFont="1" applyFill="1" applyBorder="1" applyAlignment="1">
      <alignment/>
    </xf>
    <xf numFmtId="1" fontId="0" fillId="0" borderId="0" xfId="0" applyNumberForma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6" fontId="21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20" fillId="0" borderId="12" xfId="0" applyNumberFormat="1" applyFont="1" applyFill="1" applyBorder="1" applyAlignment="1">
      <alignment horizontal="center"/>
    </xf>
    <xf numFmtId="0" fontId="37" fillId="0" borderId="13" xfId="0" applyFont="1" applyBorder="1" applyAlignment="1">
      <alignment horizontal="center" vertical="center" wrapText="1"/>
    </xf>
    <xf numFmtId="1" fontId="37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165" fontId="0" fillId="0" borderId="11" xfId="0" applyNumberFormat="1" applyBorder="1" applyAlignment="1">
      <alignment/>
    </xf>
    <xf numFmtId="1" fontId="20" fillId="0" borderId="15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65" fontId="37" fillId="0" borderId="10" xfId="0" applyNumberFormat="1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165" fontId="0" fillId="34" borderId="11" xfId="0" applyNumberForma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10" xfId="0" applyBorder="1" applyAlignment="1">
      <alignment horizontal="right"/>
    </xf>
    <xf numFmtId="0" fontId="0" fillId="33" borderId="0" xfId="0" applyFill="1" applyAlignment="1">
      <alignment/>
    </xf>
    <xf numFmtId="165" fontId="0" fillId="0" borderId="10" xfId="0" applyNumberFormat="1" applyBorder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/>
    </xf>
    <xf numFmtId="0" fontId="20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20" fillId="36" borderId="10" xfId="0" applyFont="1" applyFill="1" applyBorder="1" applyAlignment="1">
      <alignment/>
    </xf>
    <xf numFmtId="0" fontId="20" fillId="37" borderId="10" xfId="0" applyFont="1" applyFill="1" applyBorder="1" applyAlignment="1">
      <alignment/>
    </xf>
    <xf numFmtId="0" fontId="20" fillId="36" borderId="10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/>
    </xf>
    <xf numFmtId="0" fontId="50" fillId="8" borderId="16" xfId="0" applyFont="1" applyFill="1" applyBorder="1" applyAlignment="1">
      <alignment horizontal="center"/>
    </xf>
    <xf numFmtId="0" fontId="50" fillId="8" borderId="17" xfId="0" applyNumberFormat="1" applyFont="1" applyFill="1" applyBorder="1" applyAlignment="1">
      <alignment horizontal="center"/>
    </xf>
    <xf numFmtId="0" fontId="50" fillId="8" borderId="17" xfId="0" applyFont="1" applyFill="1" applyBorder="1" applyAlignment="1">
      <alignment horizontal="center"/>
    </xf>
    <xf numFmtId="0" fontId="50" fillId="8" borderId="17" xfId="0" applyFont="1" applyFill="1" applyBorder="1" applyAlignment="1">
      <alignment horizontal="center" vertical="center" wrapText="1"/>
    </xf>
    <xf numFmtId="0" fontId="50" fillId="8" borderId="18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Relationship Id="rId3" Type="http://schemas.openxmlformats.org/officeDocument/2006/relationships/image" Target="../media/image27.emf" /><Relationship Id="rId4" Type="http://schemas.openxmlformats.org/officeDocument/2006/relationships/image" Target="../media/image28.emf" /><Relationship Id="rId5" Type="http://schemas.openxmlformats.org/officeDocument/2006/relationships/image" Target="../media/image29.emf" /><Relationship Id="rId6" Type="http://schemas.openxmlformats.org/officeDocument/2006/relationships/image" Target="../media/image30.emf" /><Relationship Id="rId7" Type="http://schemas.openxmlformats.org/officeDocument/2006/relationships/image" Target="../media/image3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14</xdr:col>
      <xdr:colOff>400050</xdr:colOff>
      <xdr:row>30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893445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76200</xdr:rowOff>
    </xdr:from>
    <xdr:to>
      <xdr:col>14</xdr:col>
      <xdr:colOff>419100</xdr:colOff>
      <xdr:row>43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62700"/>
          <a:ext cx="89535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14</xdr:col>
      <xdr:colOff>419100</xdr:colOff>
      <xdr:row>56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572500"/>
          <a:ext cx="89535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14</xdr:col>
      <xdr:colOff>428625</xdr:colOff>
      <xdr:row>63</xdr:row>
      <xdr:rowOff>95250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858500"/>
          <a:ext cx="89630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66675</xdr:rowOff>
    </xdr:from>
    <xdr:to>
      <xdr:col>14</xdr:col>
      <xdr:colOff>409575</xdr:colOff>
      <xdr:row>74</xdr:row>
      <xdr:rowOff>66675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639675"/>
          <a:ext cx="89439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14</xdr:col>
      <xdr:colOff>400050</xdr:colOff>
      <xdr:row>90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4287500"/>
          <a:ext cx="89344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361950</xdr:colOff>
      <xdr:row>11</xdr:row>
      <xdr:rowOff>76200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88963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uľka14" displayName="Tabuľka14" ref="I1:K8" totalsRowShown="0">
  <autoFilter ref="I1:K8"/>
  <tableColumns count="3">
    <tableColumn id="1" name="Kategórie"/>
    <tableColumn id="2" name="Od "/>
    <tableColumn id="3" name="Do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uľka145" displayName="Tabuľka145" ref="M1:O4" totalsRowShown="0">
  <autoFilter ref="M1:O4"/>
  <tableColumns count="3">
    <tableColumn id="1" name="Kategórie"/>
    <tableColumn id="2" name="Od "/>
    <tableColumn id="3" name="Do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abuľka5" displayName="Tabuľka5" ref="A3:W163" totalsRowShown="0">
  <tableColumns count="23">
    <tableColumn id="1" name="štartovné číslo"/>
    <tableColumn id="2" name="celkové poradie"/>
    <tableColumn id="3" name="poradie v KAT"/>
    <tableColumn id="4" name="meno"/>
    <tableColumn id="5" name="priezvisko"/>
    <tableColumn id="23" name="Meno2"/>
    <tableColumn id="6" name="klub/mesto"/>
    <tableColumn id="7" name="ročník"/>
    <tableColumn id="8" name="KAT"/>
    <tableColumn id="9" name="čas v cieli"/>
    <tableColumn id="10" name="ᴓ čas na 1000m"/>
    <tableColumn id="11" name="strata na víťaza"/>
    <tableColumn id="12" name="body 1.kolo"/>
    <tableColumn id="13" name="body 2.kolo"/>
    <tableColumn id="14" name="body 3.kolo"/>
    <tableColumn id="15" name="body 4.kolo"/>
    <tableColumn id="16" name="body 5.kolo"/>
    <tableColumn id="17" name="body 6.kolo"/>
    <tableColumn id="18" name="body 7.kolo"/>
    <tableColumn id="19" name="body 8.kolo"/>
    <tableColumn id="20" name="body 9.kolo"/>
    <tableColumn id="21" name="body 10.kolo"/>
    <tableColumn id="22" name="body BBL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A90" sqref="A90"/>
    </sheetView>
  </sheetViews>
  <sheetFormatPr defaultColWidth="9.140625" defaultRowHeight="15"/>
  <cols>
    <col min="1" max="1" width="9.7109375" style="3" customWidth="1"/>
    <col min="2" max="2" width="11.00390625" style="5" bestFit="1" customWidth="1"/>
    <col min="3" max="3" width="16.28125" style="5" customWidth="1"/>
    <col min="4" max="4" width="43.28125" style="5" customWidth="1"/>
    <col min="5" max="5" width="6.57421875" style="3" bestFit="1" customWidth="1"/>
    <col min="6" max="6" width="8.7109375" style="3" bestFit="1" customWidth="1"/>
    <col min="7" max="7" width="7.7109375" style="5" bestFit="1" customWidth="1"/>
    <col min="8" max="8" width="9.140625" style="9" customWidth="1"/>
    <col min="9" max="9" width="15.140625" style="9" bestFit="1" customWidth="1"/>
    <col min="10" max="12" width="9.140625" style="9" customWidth="1"/>
    <col min="13" max="13" width="15.140625" style="9" bestFit="1" customWidth="1"/>
    <col min="14" max="16384" width="9.140625" style="9" customWidth="1"/>
  </cols>
  <sheetData>
    <row r="1" spans="1:15" s="8" customFormat="1" ht="39.75" customHeight="1">
      <c r="A1" s="41" t="s">
        <v>0</v>
      </c>
      <c r="B1" s="41" t="s">
        <v>1</v>
      </c>
      <c r="C1" s="41" t="s">
        <v>2</v>
      </c>
      <c r="D1" s="41" t="s">
        <v>7</v>
      </c>
      <c r="E1" s="41" t="s">
        <v>3</v>
      </c>
      <c r="F1" s="41" t="s">
        <v>43</v>
      </c>
      <c r="G1" s="41" t="s">
        <v>4</v>
      </c>
      <c r="I1" s="8" t="s">
        <v>32</v>
      </c>
      <c r="J1" s="8" t="s">
        <v>34</v>
      </c>
      <c r="K1" s="8" t="s">
        <v>35</v>
      </c>
      <c r="M1" s="8" t="s">
        <v>32</v>
      </c>
      <c r="N1" s="8" t="s">
        <v>34</v>
      </c>
      <c r="O1" s="8" t="s">
        <v>35</v>
      </c>
    </row>
    <row r="2" spans="1:15" ht="18" customHeight="1">
      <c r="A2" s="3">
        <v>32</v>
      </c>
      <c r="B2" s="57" t="s">
        <v>80</v>
      </c>
      <c r="C2" s="57" t="s">
        <v>85</v>
      </c>
      <c r="D2" s="54" t="s">
        <v>14</v>
      </c>
      <c r="E2" s="21">
        <v>1983</v>
      </c>
      <c r="F2" s="55" t="s">
        <v>44</v>
      </c>
      <c r="G2" s="56" t="str">
        <f>IF(F2="m",LOOKUP(E2,'04.kolo prezentácia'!$J$2:$J$8,'04.kolo prezentácia'!$I$2:$I$8),LOOKUP(E2,'04.kolo prezentácia'!$N$2:$N$4,'04.kolo prezentácia'!$M$2:$M$4))</f>
        <v>Muži B</v>
      </c>
      <c r="I2" s="9" t="s">
        <v>39</v>
      </c>
      <c r="J2" s="9">
        <v>1900</v>
      </c>
      <c r="K2" s="9">
        <v>1956</v>
      </c>
      <c r="M2" s="9" t="s">
        <v>41</v>
      </c>
      <c r="N2" s="9">
        <v>1900</v>
      </c>
      <c r="O2" s="9">
        <v>1980</v>
      </c>
    </row>
    <row r="3" spans="1:15" ht="18" customHeight="1">
      <c r="A3" s="3">
        <v>96</v>
      </c>
      <c r="B3" s="57" t="s">
        <v>71</v>
      </c>
      <c r="C3" s="57" t="s">
        <v>72</v>
      </c>
      <c r="D3" s="54" t="s">
        <v>14</v>
      </c>
      <c r="E3" s="21">
        <v>1976</v>
      </c>
      <c r="F3" s="55" t="s">
        <v>44</v>
      </c>
      <c r="G3" s="56" t="str">
        <f>IF(F3="m",LOOKUP(E3,'04.kolo prezentácia'!$J$2:$J$8,'04.kolo prezentácia'!$I$2:$I$8),LOOKUP(E3,'04.kolo prezentácia'!$N$2:$N$4,'04.kolo prezentácia'!$M$2:$M$4))</f>
        <v>Muži C</v>
      </c>
      <c r="I3" s="9" t="s">
        <v>38</v>
      </c>
      <c r="J3" s="9">
        <v>1957</v>
      </c>
      <c r="K3" s="9">
        <v>1966</v>
      </c>
      <c r="M3" s="9" t="s">
        <v>40</v>
      </c>
      <c r="N3" s="9">
        <v>1981</v>
      </c>
      <c r="O3" s="9">
        <v>2015</v>
      </c>
    </row>
    <row r="4" spans="1:11" ht="18" customHeight="1">
      <c r="A4" s="3">
        <v>63</v>
      </c>
      <c r="B4" s="57" t="s">
        <v>5</v>
      </c>
      <c r="C4" s="57" t="s">
        <v>53</v>
      </c>
      <c r="D4" s="54" t="s">
        <v>86</v>
      </c>
      <c r="E4" s="21">
        <v>1987</v>
      </c>
      <c r="F4" s="55" t="s">
        <v>44</v>
      </c>
      <c r="G4" s="56" t="str">
        <f>IF(F4="m",LOOKUP(E4,'04.kolo prezentácia'!$J$2:$J$8,'04.kolo prezentácia'!$I$2:$I$8),LOOKUP(E4,'04.kolo prezentácia'!$N$2:$N$4,'04.kolo prezentácia'!$M$2:$M$4))</f>
        <v>Muži A</v>
      </c>
      <c r="I4" s="9" t="s">
        <v>37</v>
      </c>
      <c r="J4" s="9">
        <v>1967</v>
      </c>
      <c r="K4" s="9">
        <v>1976</v>
      </c>
    </row>
    <row r="5" spans="1:11" ht="18" customHeight="1">
      <c r="A5" s="3">
        <v>52</v>
      </c>
      <c r="B5" s="57" t="s">
        <v>27</v>
      </c>
      <c r="C5" s="57" t="s">
        <v>87</v>
      </c>
      <c r="D5" s="54" t="s">
        <v>14</v>
      </c>
      <c r="E5" s="21">
        <v>1986</v>
      </c>
      <c r="F5" s="55" t="s">
        <v>44</v>
      </c>
      <c r="G5" s="56" t="str">
        <f>IF(F5="m",LOOKUP(E5,'04.kolo prezentácia'!$J$2:$J$8,'04.kolo prezentácia'!$I$2:$I$8),LOOKUP(E5,'04.kolo prezentácia'!$N$2:$N$4,'04.kolo prezentácia'!$M$2:$M$4))</f>
        <v>Muži B</v>
      </c>
      <c r="I5" s="9" t="s">
        <v>36</v>
      </c>
      <c r="J5" s="9">
        <v>1977</v>
      </c>
      <c r="K5" s="9">
        <v>1986</v>
      </c>
    </row>
    <row r="6" spans="1:7" ht="18" customHeight="1">
      <c r="A6" s="3">
        <v>69</v>
      </c>
      <c r="B6" s="57" t="s">
        <v>27</v>
      </c>
      <c r="C6" s="57" t="s">
        <v>54</v>
      </c>
      <c r="D6" s="54" t="s">
        <v>14</v>
      </c>
      <c r="E6" s="21">
        <v>1979</v>
      </c>
      <c r="F6" s="55" t="s">
        <v>44</v>
      </c>
      <c r="G6" s="56" t="str">
        <f>IF(F6="m",LOOKUP(E6,'04.kolo prezentácia'!$J$2:$J$8,'04.kolo prezentácia'!$I$2:$I$8),LOOKUP(E6,'04.kolo prezentácia'!$N$2:$N$4,'04.kolo prezentácia'!$M$2:$M$4))</f>
        <v>Muži B</v>
      </c>
    </row>
    <row r="7" spans="1:11" ht="18" customHeight="1">
      <c r="A7" s="3">
        <v>68</v>
      </c>
      <c r="B7" s="57" t="s">
        <v>88</v>
      </c>
      <c r="C7" s="57" t="s">
        <v>89</v>
      </c>
      <c r="D7" s="54" t="s">
        <v>90</v>
      </c>
      <c r="E7" s="21">
        <v>1962</v>
      </c>
      <c r="F7" s="55" t="s">
        <v>44</v>
      </c>
      <c r="G7" s="56" t="str">
        <f>IF(F7="m",LOOKUP(E7,'04.kolo prezentácia'!$J$2:$J$8,'04.kolo prezentácia'!$I$2:$I$8),LOOKUP(E7,'04.kolo prezentácia'!$N$2:$N$4,'04.kolo prezentácia'!$M$2:$M$4))</f>
        <v>Muži D</v>
      </c>
      <c r="I7" s="9" t="s">
        <v>33</v>
      </c>
      <c r="J7" s="9">
        <v>1987</v>
      </c>
      <c r="K7" s="9">
        <v>2015</v>
      </c>
    </row>
    <row r="8" spans="1:7" ht="18" customHeight="1">
      <c r="A8" s="3">
        <v>62</v>
      </c>
      <c r="B8" s="57" t="s">
        <v>62</v>
      </c>
      <c r="C8" s="57" t="s">
        <v>63</v>
      </c>
      <c r="D8" s="54" t="s">
        <v>25</v>
      </c>
      <c r="E8" s="21">
        <v>1972</v>
      </c>
      <c r="F8" s="55" t="s">
        <v>45</v>
      </c>
      <c r="G8" s="56" t="str">
        <f>IF(F8="m",LOOKUP(E8,'04.kolo prezentácia'!$J$2:$J$8,'04.kolo prezentácia'!$I$2:$I$8),LOOKUP(E8,'04.kolo prezentácia'!$N$2:$N$4,'04.kolo prezentácia'!$M$2:$M$4))</f>
        <v>Ženy B</v>
      </c>
    </row>
    <row r="9" spans="1:7" ht="18" customHeight="1">
      <c r="A9" s="3">
        <v>9</v>
      </c>
      <c r="B9" s="57" t="s">
        <v>91</v>
      </c>
      <c r="C9" s="57" t="s">
        <v>92</v>
      </c>
      <c r="D9" s="54" t="s">
        <v>93</v>
      </c>
      <c r="E9" s="21">
        <v>1964</v>
      </c>
      <c r="F9" s="55" t="s">
        <v>44</v>
      </c>
      <c r="G9" s="56" t="str">
        <f>IF(F9="m",LOOKUP(E9,'04.kolo prezentácia'!$J$2:$J$8,'04.kolo prezentácia'!$I$2:$I$8),LOOKUP(E9,'04.kolo prezentácia'!$N$2:$N$4,'04.kolo prezentácia'!$M$2:$M$4))</f>
        <v>Muži D</v>
      </c>
    </row>
    <row r="10" spans="1:7" ht="18" customHeight="1">
      <c r="A10" s="3">
        <v>64</v>
      </c>
      <c r="B10" s="57" t="s">
        <v>94</v>
      </c>
      <c r="C10" s="57" t="s">
        <v>95</v>
      </c>
      <c r="D10" s="54" t="s">
        <v>96</v>
      </c>
      <c r="E10" s="21">
        <v>1963</v>
      </c>
      <c r="F10" s="55" t="s">
        <v>44</v>
      </c>
      <c r="G10" s="56" t="str">
        <f>IF(F10="m",LOOKUP(E10,'04.kolo prezentácia'!$J$2:$J$8,'04.kolo prezentácia'!$I$2:$I$8),LOOKUP(E10,'04.kolo prezentácia'!$N$2:$N$4,'04.kolo prezentácia'!$M$2:$M$4))</f>
        <v>Muži D</v>
      </c>
    </row>
    <row r="11" spans="1:7" ht="18" customHeight="1">
      <c r="A11" s="3">
        <v>109</v>
      </c>
      <c r="B11" s="57" t="s">
        <v>97</v>
      </c>
      <c r="C11" s="57" t="s">
        <v>98</v>
      </c>
      <c r="D11" s="54" t="s">
        <v>99</v>
      </c>
      <c r="E11" s="21">
        <v>1966</v>
      </c>
      <c r="F11" s="55" t="s">
        <v>45</v>
      </c>
      <c r="G11" s="56" t="str">
        <f>IF(F11="m",LOOKUP(E11,'04.kolo prezentácia'!$J$2:$J$8,'04.kolo prezentácia'!$I$2:$I$8),LOOKUP(E11,'04.kolo prezentácia'!$N$2:$N$4,'04.kolo prezentácia'!$M$2:$M$4))</f>
        <v>Ženy B</v>
      </c>
    </row>
    <row r="12" spans="1:7" ht="18" customHeight="1">
      <c r="A12" s="3">
        <v>76</v>
      </c>
      <c r="B12" s="57" t="s">
        <v>100</v>
      </c>
      <c r="C12" s="57" t="s">
        <v>101</v>
      </c>
      <c r="D12" s="54" t="s">
        <v>61</v>
      </c>
      <c r="E12" s="21">
        <v>1966</v>
      </c>
      <c r="F12" s="55" t="s">
        <v>44</v>
      </c>
      <c r="G12" s="56" t="str">
        <f>IF(F12="m",LOOKUP(E12,'04.kolo prezentácia'!$J$2:$J$8,'04.kolo prezentácia'!$I$2:$I$8),LOOKUP(E12,'04.kolo prezentácia'!$N$2:$N$4,'04.kolo prezentácia'!$M$2:$M$4))</f>
        <v>Muži D</v>
      </c>
    </row>
    <row r="13" spans="1:7" ht="18" customHeight="1">
      <c r="A13" s="3">
        <v>59</v>
      </c>
      <c r="B13" s="57" t="s">
        <v>102</v>
      </c>
      <c r="C13" s="57" t="s">
        <v>103</v>
      </c>
      <c r="D13" s="54" t="s">
        <v>104</v>
      </c>
      <c r="E13" s="21">
        <v>1979</v>
      </c>
      <c r="F13" s="55" t="s">
        <v>44</v>
      </c>
      <c r="G13" s="56" t="str">
        <f>IF(F13="m",LOOKUP(E13,'04.kolo prezentácia'!$J$2:$J$8,'04.kolo prezentácia'!$I$2:$I$8),LOOKUP(E13,'04.kolo prezentácia'!$N$2:$N$4,'04.kolo prezentácia'!$M$2:$M$4))</f>
        <v>Muži B</v>
      </c>
    </row>
    <row r="14" spans="1:7" ht="18" customHeight="1">
      <c r="A14" s="3">
        <v>120</v>
      </c>
      <c r="B14" s="57" t="s">
        <v>27</v>
      </c>
      <c r="C14" s="57" t="s">
        <v>67</v>
      </c>
      <c r="D14" s="54" t="s">
        <v>105</v>
      </c>
      <c r="E14" s="21">
        <v>1964</v>
      </c>
      <c r="F14" s="55" t="s">
        <v>44</v>
      </c>
      <c r="G14" s="56" t="str">
        <f>IF(F14="m",LOOKUP(E14,'04.kolo prezentácia'!$J$2:$J$8,'04.kolo prezentácia'!$I$2:$I$8),LOOKUP(E14,'04.kolo prezentácia'!$N$2:$N$4,'04.kolo prezentácia'!$M$2:$M$4))</f>
        <v>Muži D</v>
      </c>
    </row>
    <row r="15" spans="1:7" ht="18" customHeight="1">
      <c r="A15" s="3">
        <v>33</v>
      </c>
      <c r="B15" s="57" t="s">
        <v>106</v>
      </c>
      <c r="C15" s="57" t="s">
        <v>107</v>
      </c>
      <c r="D15" s="54" t="s">
        <v>108</v>
      </c>
      <c r="E15" s="21">
        <v>1973</v>
      </c>
      <c r="F15" s="55" t="s">
        <v>45</v>
      </c>
      <c r="G15" s="56" t="str">
        <f>IF(F15="m",LOOKUP(E15,'04.kolo prezentácia'!$J$2:$J$8,'04.kolo prezentácia'!$I$2:$I$8),LOOKUP(E15,'04.kolo prezentácia'!$N$2:$N$4,'04.kolo prezentácia'!$M$2:$M$4))</f>
        <v>Ženy B</v>
      </c>
    </row>
    <row r="16" spans="1:7" ht="18" customHeight="1">
      <c r="A16" s="3">
        <v>77</v>
      </c>
      <c r="B16" s="57" t="s">
        <v>109</v>
      </c>
      <c r="C16" s="57" t="s">
        <v>110</v>
      </c>
      <c r="D16" s="54" t="s">
        <v>111</v>
      </c>
      <c r="E16" s="21">
        <v>1976</v>
      </c>
      <c r="F16" s="55" t="s">
        <v>45</v>
      </c>
      <c r="G16" s="56" t="str">
        <f>IF(F16="m",LOOKUP(E16,'04.kolo prezentácia'!$J$2:$J$8,'04.kolo prezentácia'!$I$2:$I$8),LOOKUP(E16,'04.kolo prezentácia'!$N$2:$N$4,'04.kolo prezentácia'!$M$2:$M$4))</f>
        <v>Ženy B</v>
      </c>
    </row>
    <row r="17" spans="1:7" ht="18" customHeight="1">
      <c r="A17" s="3">
        <v>10</v>
      </c>
      <c r="B17" s="57" t="s">
        <v>50</v>
      </c>
      <c r="C17" s="57" t="s">
        <v>112</v>
      </c>
      <c r="D17" s="54" t="s">
        <v>113</v>
      </c>
      <c r="E17" s="21">
        <v>1971</v>
      </c>
      <c r="F17" s="55" t="s">
        <v>45</v>
      </c>
      <c r="G17" s="56" t="str">
        <f>IF(F17="m",LOOKUP(E17,'04.kolo prezentácia'!$J$2:$J$8,'04.kolo prezentácia'!$I$2:$I$8),LOOKUP(E17,'04.kolo prezentácia'!$N$2:$N$4,'04.kolo prezentácia'!$M$2:$M$4))</f>
        <v>Ženy B</v>
      </c>
    </row>
    <row r="18" spans="1:7" ht="18" customHeight="1">
      <c r="A18" s="3">
        <v>13</v>
      </c>
      <c r="B18" s="57" t="s">
        <v>31</v>
      </c>
      <c r="C18" s="57" t="s">
        <v>114</v>
      </c>
      <c r="D18" s="54" t="s">
        <v>115</v>
      </c>
      <c r="E18" s="21">
        <v>1973</v>
      </c>
      <c r="F18" s="55" t="s">
        <v>44</v>
      </c>
      <c r="G18" s="56" t="str">
        <f>IF(F18="m",LOOKUP(E18,'04.kolo prezentácia'!$J$2:$J$8,'04.kolo prezentácia'!$I$2:$I$8),LOOKUP(E18,'04.kolo prezentácia'!$N$2:$N$4,'04.kolo prezentácia'!$M$2:$M$4))</f>
        <v>Muži C</v>
      </c>
    </row>
    <row r="19" spans="1:7" ht="18" customHeight="1">
      <c r="A19" s="3">
        <v>80</v>
      </c>
      <c r="B19" s="57" t="s">
        <v>117</v>
      </c>
      <c r="C19" s="57" t="s">
        <v>118</v>
      </c>
      <c r="D19" s="54" t="s">
        <v>14</v>
      </c>
      <c r="E19" s="21">
        <v>1974</v>
      </c>
      <c r="F19" s="55" t="s">
        <v>44</v>
      </c>
      <c r="G19" s="56" t="str">
        <f>IF(F19="m",LOOKUP(E19,'04.kolo prezentácia'!$J$2:$J$8,'04.kolo prezentácia'!$I$2:$I$8),LOOKUP(E19,'04.kolo prezentácia'!$N$2:$N$4,'04.kolo prezentácia'!$M$2:$M$4))</f>
        <v>Muži C</v>
      </c>
    </row>
    <row r="20" spans="1:7" ht="18" customHeight="1">
      <c r="A20" s="3">
        <v>66</v>
      </c>
      <c r="B20" s="57" t="s">
        <v>119</v>
      </c>
      <c r="C20" s="57" t="s">
        <v>120</v>
      </c>
      <c r="D20" s="54" t="s">
        <v>121</v>
      </c>
      <c r="E20" s="21">
        <v>1969</v>
      </c>
      <c r="F20" s="55" t="s">
        <v>44</v>
      </c>
      <c r="G20" s="56" t="str">
        <f>IF(F20="m",LOOKUP(E20,'04.kolo prezentácia'!$J$2:$J$8,'04.kolo prezentácia'!$I$2:$I$8),LOOKUP(E20,'04.kolo prezentácia'!$N$2:$N$4,'04.kolo prezentácia'!$M$2:$M$4))</f>
        <v>Muži C</v>
      </c>
    </row>
    <row r="21" spans="1:7" ht="18" customHeight="1">
      <c r="A21" s="3">
        <v>134</v>
      </c>
      <c r="B21" s="57" t="s">
        <v>122</v>
      </c>
      <c r="C21" s="57" t="s">
        <v>123</v>
      </c>
      <c r="D21" s="54" t="s">
        <v>70</v>
      </c>
      <c r="E21" s="21">
        <v>1982</v>
      </c>
      <c r="F21" s="55" t="s">
        <v>45</v>
      </c>
      <c r="G21" s="56" t="str">
        <f>IF(F21="m",LOOKUP(E21,'04.kolo prezentácia'!$J$2:$J$8,'04.kolo prezentácia'!$I$2:$I$8),LOOKUP(E21,'04.kolo prezentácia'!$N$2:$N$4,'04.kolo prezentácia'!$M$2:$M$4))</f>
        <v>Ženy A</v>
      </c>
    </row>
    <row r="22" spans="1:7" ht="18" customHeight="1">
      <c r="A22" s="3">
        <v>61</v>
      </c>
      <c r="B22" s="57" t="s">
        <v>124</v>
      </c>
      <c r="C22" s="57" t="s">
        <v>125</v>
      </c>
      <c r="D22" s="54" t="s">
        <v>14</v>
      </c>
      <c r="E22" s="21">
        <v>1986</v>
      </c>
      <c r="F22" s="55" t="s">
        <v>44</v>
      </c>
      <c r="G22" s="56" t="str">
        <f>IF(F22="m",LOOKUP(E22,'04.kolo prezentácia'!$J$2:$J$8,'04.kolo prezentácia'!$I$2:$I$8),LOOKUP(E22,'04.kolo prezentácia'!$N$2:$N$4,'04.kolo prezentácia'!$M$2:$M$4))</f>
        <v>Muži B</v>
      </c>
    </row>
    <row r="23" spans="1:7" ht="18" customHeight="1">
      <c r="A23" s="3">
        <v>49</v>
      </c>
      <c r="B23" s="57" t="s">
        <v>31</v>
      </c>
      <c r="C23" s="57" t="s">
        <v>79</v>
      </c>
      <c r="D23" s="54" t="s">
        <v>126</v>
      </c>
      <c r="E23" s="21">
        <v>1976</v>
      </c>
      <c r="F23" s="55" t="s">
        <v>44</v>
      </c>
      <c r="G23" s="56" t="str">
        <f>IF(F23="m",LOOKUP(E23,'04.kolo prezentácia'!$J$2:$J$8,'04.kolo prezentácia'!$I$2:$I$8),LOOKUP(E23,'04.kolo prezentácia'!$N$2:$N$4,'04.kolo prezentácia'!$M$2:$M$4))</f>
        <v>Muži C</v>
      </c>
    </row>
    <row r="24" spans="1:7" ht="18" customHeight="1">
      <c r="A24" s="3">
        <v>82</v>
      </c>
      <c r="B24" s="57" t="s">
        <v>55</v>
      </c>
      <c r="C24" s="57" t="s">
        <v>60</v>
      </c>
      <c r="D24" s="54" t="s">
        <v>127</v>
      </c>
      <c r="E24" s="21">
        <v>1978</v>
      </c>
      <c r="F24" s="55" t="s">
        <v>45</v>
      </c>
      <c r="G24" s="56" t="str">
        <f>IF(F24="m",LOOKUP(E24,'04.kolo prezentácia'!$J$2:$J$8,'04.kolo prezentácia'!$I$2:$I$8),LOOKUP(E24,'04.kolo prezentácia'!$N$2:$N$4,'04.kolo prezentácia'!$M$2:$M$4))</f>
        <v>Ženy B</v>
      </c>
    </row>
    <row r="25" spans="1:7" ht="18" customHeight="1">
      <c r="A25" s="3">
        <v>144</v>
      </c>
      <c r="B25" s="57" t="s">
        <v>22</v>
      </c>
      <c r="C25" s="57" t="s">
        <v>74</v>
      </c>
      <c r="D25" s="54" t="s">
        <v>76</v>
      </c>
      <c r="E25" s="21">
        <v>1988</v>
      </c>
      <c r="F25" s="55" t="s">
        <v>44</v>
      </c>
      <c r="G25" s="56" t="str">
        <f>IF(F25="m",LOOKUP(E25,'04.kolo prezentácia'!$J$2:$J$8,'04.kolo prezentácia'!$I$2:$I$8),LOOKUP(E25,'04.kolo prezentácia'!$N$2:$N$4,'04.kolo prezentácia'!$M$2:$M$4))</f>
        <v>Muži A</v>
      </c>
    </row>
    <row r="26" spans="1:7" ht="18" customHeight="1">
      <c r="A26" s="3">
        <v>50</v>
      </c>
      <c r="B26" s="57" t="s">
        <v>62</v>
      </c>
      <c r="C26" s="57" t="s">
        <v>73</v>
      </c>
      <c r="D26" s="54" t="s">
        <v>128</v>
      </c>
      <c r="E26" s="21">
        <v>1980</v>
      </c>
      <c r="F26" s="55" t="s">
        <v>45</v>
      </c>
      <c r="G26" s="56" t="str">
        <f>IF(F26="m",LOOKUP(E26,'04.kolo prezentácia'!$J$2:$J$8,'04.kolo prezentácia'!$I$2:$I$8),LOOKUP(E26,'04.kolo prezentácia'!$N$2:$N$4,'04.kolo prezentácia'!$M$2:$M$4))</f>
        <v>Ženy B</v>
      </c>
    </row>
    <row r="27" spans="1:7" ht="18" customHeight="1">
      <c r="A27" s="3">
        <v>51</v>
      </c>
      <c r="B27" s="57" t="s">
        <v>129</v>
      </c>
      <c r="C27" s="57" t="s">
        <v>130</v>
      </c>
      <c r="D27" s="54" t="s">
        <v>128</v>
      </c>
      <c r="E27" s="21">
        <v>1976</v>
      </c>
      <c r="F27" s="55" t="s">
        <v>44</v>
      </c>
      <c r="G27" s="56" t="str">
        <f>IF(F27="m",LOOKUP(E27,'04.kolo prezentácia'!$J$2:$J$8,'04.kolo prezentácia'!$I$2:$I$8),LOOKUP(E27,'04.kolo prezentácia'!$N$2:$N$4,'04.kolo prezentácia'!$M$2:$M$4))</f>
        <v>Muži C</v>
      </c>
    </row>
    <row r="28" spans="1:7" ht="18" customHeight="1">
      <c r="A28" s="3">
        <v>138</v>
      </c>
      <c r="B28" s="57" t="s">
        <v>57</v>
      </c>
      <c r="C28" s="57" t="s">
        <v>59</v>
      </c>
      <c r="D28" s="54" t="s">
        <v>131</v>
      </c>
      <c r="E28" s="21">
        <v>1967</v>
      </c>
      <c r="F28" s="55" t="s">
        <v>44</v>
      </c>
      <c r="G28" s="56" t="str">
        <f>IF(F28="m",LOOKUP(E28,'04.kolo prezentácia'!$J$2:$J$8,'04.kolo prezentácia'!$I$2:$I$8),LOOKUP(E28,'04.kolo prezentácia'!$N$2:$N$4,'04.kolo prezentácia'!$M$2:$M$4))</f>
        <v>Muži C</v>
      </c>
    </row>
    <row r="29" spans="1:7" ht="18" customHeight="1">
      <c r="A29" s="3">
        <v>139</v>
      </c>
      <c r="B29" s="57" t="s">
        <v>82</v>
      </c>
      <c r="C29" s="57" t="s">
        <v>83</v>
      </c>
      <c r="D29" s="54" t="s">
        <v>131</v>
      </c>
      <c r="E29" s="21">
        <v>1968</v>
      </c>
      <c r="F29" s="55" t="s">
        <v>45</v>
      </c>
      <c r="G29" s="56" t="str">
        <f>IF(F29="m",LOOKUP(E29,'04.kolo prezentácia'!$J$2:$J$8,'04.kolo prezentácia'!$I$2:$I$8),LOOKUP(E29,'04.kolo prezentácia'!$N$2:$N$4,'04.kolo prezentácia'!$M$2:$M$4))</f>
        <v>Ženy B</v>
      </c>
    </row>
    <row r="30" spans="1:7" ht="18" customHeight="1">
      <c r="A30" s="55">
        <v>145</v>
      </c>
      <c r="B30" s="57" t="s">
        <v>26</v>
      </c>
      <c r="C30" s="57" t="s">
        <v>132</v>
      </c>
      <c r="D30" s="54" t="s">
        <v>61</v>
      </c>
      <c r="E30" s="21">
        <v>1988</v>
      </c>
      <c r="F30" s="55" t="s">
        <v>44</v>
      </c>
      <c r="G30" s="56" t="str">
        <f>IF(F30="m",LOOKUP(E30,'04.kolo prezentácia'!$J$2:$J$8,'04.kolo prezentácia'!$I$2:$I$8),LOOKUP(E30,'04.kolo prezentácia'!$N$2:$N$4,'04.kolo prezentácia'!$M$2:$M$4))</f>
        <v>Muži A</v>
      </c>
    </row>
    <row r="31" spans="1:7" ht="18" customHeight="1">
      <c r="A31" s="3">
        <v>71</v>
      </c>
      <c r="B31" s="57" t="s">
        <v>133</v>
      </c>
      <c r="C31" s="57" t="s">
        <v>134</v>
      </c>
      <c r="D31" s="54" t="s">
        <v>135</v>
      </c>
      <c r="E31" s="21">
        <v>1965</v>
      </c>
      <c r="F31" s="55" t="s">
        <v>44</v>
      </c>
      <c r="G31" s="56" t="str">
        <f>IF(F31="m",LOOKUP(E31,'04.kolo prezentácia'!$J$2:$J$8,'04.kolo prezentácia'!$I$2:$I$8),LOOKUP(E31,'04.kolo prezentácia'!$N$2:$N$4,'04.kolo prezentácia'!$M$2:$M$4))</f>
        <v>Muži D</v>
      </c>
    </row>
    <row r="32" spans="1:7" ht="18" customHeight="1">
      <c r="A32" s="3">
        <v>65</v>
      </c>
      <c r="B32" s="57" t="s">
        <v>136</v>
      </c>
      <c r="C32" s="57" t="s">
        <v>120</v>
      </c>
      <c r="D32" s="54" t="s">
        <v>137</v>
      </c>
      <c r="E32" s="21">
        <v>1983</v>
      </c>
      <c r="F32" s="55" t="s">
        <v>44</v>
      </c>
      <c r="G32" s="56" t="str">
        <f>IF(F32="m",LOOKUP(E32,'04.kolo prezentácia'!$J$2:$J$8,'04.kolo prezentácia'!$I$2:$I$8),LOOKUP(E32,'04.kolo prezentácia'!$N$2:$N$4,'04.kolo prezentácia'!$M$2:$M$4))</f>
        <v>Muži B</v>
      </c>
    </row>
    <row r="33" spans="1:7" ht="18" customHeight="1">
      <c r="A33" s="3">
        <v>128</v>
      </c>
      <c r="B33" s="57" t="s">
        <v>49</v>
      </c>
      <c r="C33" s="57" t="s">
        <v>138</v>
      </c>
      <c r="D33" s="54" t="s">
        <v>14</v>
      </c>
      <c r="E33" s="21">
        <v>1974</v>
      </c>
      <c r="F33" s="55" t="s">
        <v>44</v>
      </c>
      <c r="G33" s="56" t="str">
        <f>IF(F33="m",LOOKUP(E33,'04.kolo prezentácia'!$J$2:$J$8,'04.kolo prezentácia'!$I$2:$I$8),LOOKUP(E33,'04.kolo prezentácia'!$N$2:$N$4,'04.kolo prezentácia'!$M$2:$M$4))</f>
        <v>Muži C</v>
      </c>
    </row>
    <row r="34" spans="1:7" ht="18" customHeight="1">
      <c r="A34" s="3">
        <v>54</v>
      </c>
      <c r="B34" s="57" t="s">
        <v>75</v>
      </c>
      <c r="C34" s="57" t="s">
        <v>139</v>
      </c>
      <c r="D34" s="54" t="s">
        <v>56</v>
      </c>
      <c r="E34" s="21">
        <v>1965</v>
      </c>
      <c r="F34" s="55" t="s">
        <v>44</v>
      </c>
      <c r="G34" s="56" t="str">
        <f>IF(F34="m",LOOKUP(E34,'04.kolo prezentácia'!$J$2:$J$8,'04.kolo prezentácia'!$I$2:$I$8),LOOKUP(E34,'04.kolo prezentácia'!$N$2:$N$4,'04.kolo prezentácia'!$M$2:$M$4))</f>
        <v>Muži D</v>
      </c>
    </row>
    <row r="35" spans="1:7" ht="18" customHeight="1">
      <c r="A35" s="3">
        <v>125</v>
      </c>
      <c r="B35" s="57" t="s">
        <v>140</v>
      </c>
      <c r="C35" s="57" t="s">
        <v>141</v>
      </c>
      <c r="D35" s="54" t="s">
        <v>52</v>
      </c>
      <c r="E35" s="21">
        <v>1990</v>
      </c>
      <c r="F35" s="55" t="s">
        <v>45</v>
      </c>
      <c r="G35" s="56" t="str">
        <f>IF(F35="m",LOOKUP(E35,'04.kolo prezentácia'!$J$2:$J$8,'04.kolo prezentácia'!$I$2:$I$8),LOOKUP(E35,'04.kolo prezentácia'!$N$2:$N$4,'04.kolo prezentácia'!$M$2:$M$4))</f>
        <v>Ženy A</v>
      </c>
    </row>
    <row r="36" spans="1:7" ht="18" customHeight="1">
      <c r="A36" s="3">
        <v>47</v>
      </c>
      <c r="B36" s="57" t="s">
        <v>49</v>
      </c>
      <c r="C36" s="57" t="s">
        <v>68</v>
      </c>
      <c r="D36" s="54" t="s">
        <v>14</v>
      </c>
      <c r="E36" s="21">
        <v>1951</v>
      </c>
      <c r="F36" s="55" t="s">
        <v>44</v>
      </c>
      <c r="G36" s="56" t="str">
        <f>IF(F36="m",LOOKUP(E36,'04.kolo prezentácia'!$J$2:$J$8,'04.kolo prezentácia'!$I$2:$I$8),LOOKUP(E36,'04.kolo prezentácia'!$N$2:$N$4,'04.kolo prezentácia'!$M$2:$M$4))</f>
        <v>Muži E</v>
      </c>
    </row>
    <row r="37" spans="1:7" ht="18" customHeight="1">
      <c r="A37" s="3">
        <v>70</v>
      </c>
      <c r="B37" s="57" t="s">
        <v>30</v>
      </c>
      <c r="C37" s="57" t="s">
        <v>142</v>
      </c>
      <c r="D37" s="54" t="s">
        <v>25</v>
      </c>
      <c r="E37" s="21">
        <v>1986</v>
      </c>
      <c r="F37" s="55" t="s">
        <v>44</v>
      </c>
      <c r="G37" s="56" t="str">
        <f>IF(F37="m",LOOKUP(E37,'04.kolo prezentácia'!$J$2:$J$8,'04.kolo prezentácia'!$I$2:$I$8),LOOKUP(E37,'04.kolo prezentácia'!$N$2:$N$4,'04.kolo prezentácia'!$M$2:$M$4))</f>
        <v>Muži B</v>
      </c>
    </row>
    <row r="38" spans="1:7" ht="18" customHeight="1">
      <c r="A38" s="3">
        <v>79</v>
      </c>
      <c r="B38" s="57" t="s">
        <v>82</v>
      </c>
      <c r="C38" s="57" t="s">
        <v>143</v>
      </c>
      <c r="D38" s="54" t="s">
        <v>144</v>
      </c>
      <c r="E38" s="21">
        <v>1983</v>
      </c>
      <c r="F38" s="55" t="s">
        <v>45</v>
      </c>
      <c r="G38" s="56" t="str">
        <f>IF(F38="m",LOOKUP(E38,'04.kolo prezentácia'!$J$2:$J$8,'04.kolo prezentácia'!$I$2:$I$8),LOOKUP(E38,'04.kolo prezentácia'!$N$2:$N$4,'04.kolo prezentácia'!$M$2:$M$4))</f>
        <v>Ženy A</v>
      </c>
    </row>
    <row r="39" spans="1:7" ht="18" customHeight="1">
      <c r="A39" s="3">
        <v>115</v>
      </c>
      <c r="B39" s="57" t="s">
        <v>81</v>
      </c>
      <c r="C39" s="57" t="s">
        <v>145</v>
      </c>
      <c r="D39" s="54" t="s">
        <v>52</v>
      </c>
      <c r="E39" s="21">
        <v>1979</v>
      </c>
      <c r="F39" s="55" t="s">
        <v>45</v>
      </c>
      <c r="G39" s="56" t="str">
        <f>IF(F39="m",LOOKUP(E39,'04.kolo prezentácia'!$J$2:$J$8,'04.kolo prezentácia'!$I$2:$I$8),LOOKUP(E39,'04.kolo prezentácia'!$N$2:$N$4,'04.kolo prezentácia'!$M$2:$M$4))</f>
        <v>Ženy B</v>
      </c>
    </row>
    <row r="40" spans="1:7" ht="18" customHeight="1">
      <c r="A40" s="3">
        <v>114</v>
      </c>
      <c r="B40" s="57" t="s">
        <v>146</v>
      </c>
      <c r="C40" s="57" t="s">
        <v>147</v>
      </c>
      <c r="D40" s="54" t="s">
        <v>52</v>
      </c>
      <c r="E40" s="21">
        <v>1976</v>
      </c>
      <c r="F40" s="55" t="s">
        <v>44</v>
      </c>
      <c r="G40" s="56" t="str">
        <f>IF(F40="m",LOOKUP(E40,'04.kolo prezentácia'!$J$2:$J$8,'04.kolo prezentácia'!$I$2:$I$8),LOOKUP(E40,'04.kolo prezentácia'!$N$2:$N$4,'04.kolo prezentácia'!$M$2:$M$4))</f>
        <v>Muži C</v>
      </c>
    </row>
    <row r="41" spans="1:7" ht="18" customHeight="1">
      <c r="A41" s="3">
        <v>142</v>
      </c>
      <c r="B41" s="57" t="s">
        <v>148</v>
      </c>
      <c r="C41" s="57" t="s">
        <v>149</v>
      </c>
      <c r="D41" s="54" t="s">
        <v>150</v>
      </c>
      <c r="E41" s="21">
        <v>1977</v>
      </c>
      <c r="F41" s="55" t="s">
        <v>45</v>
      </c>
      <c r="G41" s="56" t="str">
        <f>IF(F41="m",LOOKUP(E41,'04.kolo prezentácia'!$J$2:$J$8,'04.kolo prezentácia'!$I$2:$I$8),LOOKUP(E41,'04.kolo prezentácia'!$N$2:$N$4,'04.kolo prezentácia'!$M$2:$M$4))</f>
        <v>Ženy B</v>
      </c>
    </row>
    <row r="42" spans="1:7" ht="18" customHeight="1">
      <c r="A42" s="3">
        <v>105</v>
      </c>
      <c r="B42" s="57" t="s">
        <v>151</v>
      </c>
      <c r="C42" s="57" t="s">
        <v>152</v>
      </c>
      <c r="D42" s="54" t="s">
        <v>153</v>
      </c>
      <c r="E42" s="21">
        <v>1985</v>
      </c>
      <c r="F42" s="55" t="s">
        <v>45</v>
      </c>
      <c r="G42" s="56" t="str">
        <f>IF(F42="m",LOOKUP(E42,'04.kolo prezentácia'!$J$2:$J$8,'04.kolo prezentácia'!$I$2:$I$8),LOOKUP(E42,'04.kolo prezentácia'!$N$2:$N$4,'04.kolo prezentácia'!$M$2:$M$4))</f>
        <v>Ženy A</v>
      </c>
    </row>
    <row r="43" spans="1:7" ht="18" customHeight="1">
      <c r="A43" s="3">
        <v>106</v>
      </c>
      <c r="B43" s="57" t="s">
        <v>154</v>
      </c>
      <c r="C43" s="57" t="s">
        <v>155</v>
      </c>
      <c r="D43" s="54" t="s">
        <v>153</v>
      </c>
      <c r="E43" s="21">
        <v>1986</v>
      </c>
      <c r="F43" s="55" t="s">
        <v>44</v>
      </c>
      <c r="G43" s="56" t="str">
        <f>IF(F43="m",LOOKUP(E43,'04.kolo prezentácia'!$J$2:$J$8,'04.kolo prezentácia'!$I$2:$I$8),LOOKUP(E43,'04.kolo prezentácia'!$N$2:$N$4,'04.kolo prezentácia'!$M$2:$M$4))</f>
        <v>Muži B</v>
      </c>
    </row>
    <row r="44" spans="1:7" ht="18" customHeight="1">
      <c r="A44" s="3">
        <v>143</v>
      </c>
      <c r="B44" s="57" t="s">
        <v>5</v>
      </c>
      <c r="C44" s="57" t="s">
        <v>156</v>
      </c>
      <c r="D44" s="54" t="s">
        <v>14</v>
      </c>
      <c r="E44" s="21">
        <v>1983</v>
      </c>
      <c r="F44" s="55" t="s">
        <v>44</v>
      </c>
      <c r="G44" s="56" t="str">
        <f>IF(F44="m",LOOKUP(E44,'04.kolo prezentácia'!$J$2:$J$8,'04.kolo prezentácia'!$I$2:$I$8),LOOKUP(E44,'04.kolo prezentácia'!$N$2:$N$4,'04.kolo prezentácia'!$M$2:$M$4))</f>
        <v>Muži B</v>
      </c>
    </row>
    <row r="45" spans="1:7" ht="18" customHeight="1">
      <c r="A45" s="3">
        <v>73</v>
      </c>
      <c r="B45" s="57" t="s">
        <v>157</v>
      </c>
      <c r="C45" s="57" t="s">
        <v>158</v>
      </c>
      <c r="D45" s="54" t="s">
        <v>159</v>
      </c>
      <c r="E45" s="21">
        <v>1979</v>
      </c>
      <c r="F45" s="55" t="s">
        <v>45</v>
      </c>
      <c r="G45" s="56" t="str">
        <f>IF(F45="m",LOOKUP(E45,'04.kolo prezentácia'!$J$2:$J$8,'04.kolo prezentácia'!$I$2:$I$8),LOOKUP(E45,'04.kolo prezentácia'!$N$2:$N$4,'04.kolo prezentácia'!$M$2:$M$4))</f>
        <v>Ženy B</v>
      </c>
    </row>
    <row r="46" spans="1:7" ht="18" customHeight="1">
      <c r="A46" s="3">
        <v>93</v>
      </c>
      <c r="B46" s="57" t="s">
        <v>160</v>
      </c>
      <c r="C46" s="57" t="s">
        <v>161</v>
      </c>
      <c r="D46" s="54" t="s">
        <v>58</v>
      </c>
      <c r="E46" s="21">
        <v>1978</v>
      </c>
      <c r="F46" s="55" t="s">
        <v>44</v>
      </c>
      <c r="G46" s="56" t="str">
        <f>IF(F46="m",LOOKUP(E46,'04.kolo prezentácia'!$J$2:$J$8,'04.kolo prezentácia'!$I$2:$I$8),LOOKUP(E46,'04.kolo prezentácia'!$N$2:$N$4,'04.kolo prezentácia'!$M$2:$M$4))</f>
        <v>Muži B</v>
      </c>
    </row>
    <row r="47" spans="1:7" ht="18" customHeight="1">
      <c r="A47" s="3">
        <v>11</v>
      </c>
      <c r="B47" s="57" t="s">
        <v>191</v>
      </c>
      <c r="C47" s="57" t="s">
        <v>192</v>
      </c>
      <c r="D47" s="54" t="s">
        <v>193</v>
      </c>
      <c r="E47" s="21">
        <v>1942</v>
      </c>
      <c r="F47" s="55" t="s">
        <v>44</v>
      </c>
      <c r="G47" s="56" t="str">
        <f>IF(F47="m",LOOKUP(E47,'04.kolo prezentácia'!$J$2:$J$8,'04.kolo prezentácia'!$I$2:$I$8),LOOKUP(E47,'04.kolo prezentácia'!$N$2:$N$4,'04.kolo prezentácia'!$M$2:$M$4))</f>
        <v>Muži E</v>
      </c>
    </row>
    <row r="48" spans="1:7" ht="18" customHeight="1">
      <c r="A48" s="3">
        <v>53</v>
      </c>
      <c r="B48" s="57" t="s">
        <v>31</v>
      </c>
      <c r="C48" s="57" t="s">
        <v>194</v>
      </c>
      <c r="D48" s="54" t="s">
        <v>70</v>
      </c>
      <c r="E48" s="21">
        <v>1977</v>
      </c>
      <c r="F48" s="55" t="s">
        <v>44</v>
      </c>
      <c r="G48" s="56" t="str">
        <f>IF(F48="m",LOOKUP(E48,'04.kolo prezentácia'!$J$2:$J$8,'04.kolo prezentácia'!$I$2:$I$8),LOOKUP(E48,'04.kolo prezentácia'!$N$2:$N$4,'04.kolo prezentácia'!$M$2:$M$4))</f>
        <v>Muži B</v>
      </c>
    </row>
    <row r="49" spans="1:7" ht="18" customHeight="1">
      <c r="A49" s="3">
        <v>57</v>
      </c>
      <c r="B49" s="57" t="s">
        <v>195</v>
      </c>
      <c r="C49" s="57" t="s">
        <v>196</v>
      </c>
      <c r="D49" s="54" t="s">
        <v>25</v>
      </c>
      <c r="E49" s="21">
        <v>1964</v>
      </c>
      <c r="F49" s="55" t="s">
        <v>45</v>
      </c>
      <c r="G49" s="56" t="str">
        <f>IF(F49="m",LOOKUP(E49,'04.kolo prezentácia'!$J$2:$J$8,'04.kolo prezentácia'!$I$2:$I$8),LOOKUP(E49,'04.kolo prezentácia'!$N$2:$N$4,'04.kolo prezentácia'!$M$2:$M$4))</f>
        <v>Ženy B</v>
      </c>
    </row>
    <row r="50" spans="1:7" ht="18" customHeight="1">
      <c r="A50" s="3">
        <v>58</v>
      </c>
      <c r="B50" s="57" t="s">
        <v>124</v>
      </c>
      <c r="C50" s="57" t="s">
        <v>197</v>
      </c>
      <c r="D50" s="54" t="s">
        <v>25</v>
      </c>
      <c r="E50" s="21">
        <v>1960</v>
      </c>
      <c r="F50" s="55" t="s">
        <v>44</v>
      </c>
      <c r="G50" s="56" t="str">
        <f>IF(F50="m",LOOKUP(E50,'04.kolo prezentácia'!$J$2:$J$8,'04.kolo prezentácia'!$I$2:$I$8),LOOKUP(E50,'04.kolo prezentácia'!$N$2:$N$4,'04.kolo prezentácia'!$M$2:$M$4))</f>
        <v>Muži D</v>
      </c>
    </row>
    <row r="51" spans="1:7" ht="18" customHeight="1">
      <c r="A51" s="3">
        <v>67</v>
      </c>
      <c r="B51" s="57" t="s">
        <v>30</v>
      </c>
      <c r="C51" s="57" t="s">
        <v>198</v>
      </c>
      <c r="D51" s="54" t="s">
        <v>52</v>
      </c>
      <c r="E51" s="21">
        <v>1997</v>
      </c>
      <c r="F51" s="55" t="s">
        <v>44</v>
      </c>
      <c r="G51" s="56" t="str">
        <f>IF(F51="m",LOOKUP(E51,'04.kolo prezentácia'!$J$2:$J$8,'04.kolo prezentácia'!$I$2:$I$8),LOOKUP(E51,'04.kolo prezentácia'!$N$2:$N$4,'04.kolo prezentácia'!$M$2:$M$4))</f>
        <v>Muži A</v>
      </c>
    </row>
    <row r="52" spans="1:7" ht="18" customHeight="1">
      <c r="A52" s="3">
        <v>72</v>
      </c>
      <c r="B52" s="57" t="s">
        <v>199</v>
      </c>
      <c r="C52" s="57" t="s">
        <v>200</v>
      </c>
      <c r="D52" s="54" t="s">
        <v>14</v>
      </c>
      <c r="E52" s="21">
        <v>1943</v>
      </c>
      <c r="F52" s="55" t="s">
        <v>44</v>
      </c>
      <c r="G52" s="56" t="str">
        <f>IF(F52="m",LOOKUP(E52,'04.kolo prezentácia'!$J$2:$J$8,'04.kolo prezentácia'!$I$2:$I$8),LOOKUP(E52,'04.kolo prezentácia'!$N$2:$N$4,'04.kolo prezentácia'!$M$2:$M$4))</f>
        <v>Muži E</v>
      </c>
    </row>
    <row r="53" spans="1:7" ht="18" customHeight="1">
      <c r="A53" s="3">
        <v>74</v>
      </c>
      <c r="B53" s="57" t="s">
        <v>201</v>
      </c>
      <c r="C53" s="57" t="s">
        <v>202</v>
      </c>
      <c r="D53" s="54" t="s">
        <v>177</v>
      </c>
      <c r="E53" s="21">
        <v>1978</v>
      </c>
      <c r="F53" s="55" t="s">
        <v>45</v>
      </c>
      <c r="G53" s="56" t="str">
        <f>IF(F53="m",LOOKUP(E53,'04.kolo prezentácia'!$J$2:$J$8,'04.kolo prezentácia'!$I$2:$I$8),LOOKUP(E53,'04.kolo prezentácia'!$N$2:$N$4,'04.kolo prezentácia'!$M$2:$M$4))</f>
        <v>Ženy B</v>
      </c>
    </row>
    <row r="54" spans="1:7" ht="18" customHeight="1">
      <c r="A54" s="3">
        <v>78</v>
      </c>
      <c r="B54" s="57" t="s">
        <v>203</v>
      </c>
      <c r="C54" s="57" t="s">
        <v>204</v>
      </c>
      <c r="D54" s="54" t="s">
        <v>205</v>
      </c>
      <c r="E54" s="21">
        <v>1977</v>
      </c>
      <c r="F54" s="55" t="s">
        <v>45</v>
      </c>
      <c r="G54" s="56" t="str">
        <f>IF(F54="m",LOOKUP(E54,'04.kolo prezentácia'!$J$2:$J$8,'04.kolo prezentácia'!$I$2:$I$8),LOOKUP(E54,'04.kolo prezentácia'!$N$2:$N$4,'04.kolo prezentácia'!$M$2:$M$4))</f>
        <v>Ženy B</v>
      </c>
    </row>
    <row r="55" spans="1:7" ht="18" customHeight="1">
      <c r="A55" s="3">
        <v>81</v>
      </c>
      <c r="B55" s="57" t="s">
        <v>206</v>
      </c>
      <c r="C55" s="57" t="s">
        <v>207</v>
      </c>
      <c r="D55" s="54" t="s">
        <v>14</v>
      </c>
      <c r="E55" s="21">
        <v>1987</v>
      </c>
      <c r="F55" s="55" t="s">
        <v>45</v>
      </c>
      <c r="G55" s="56" t="str">
        <f>IF(F55="m",LOOKUP(E55,'04.kolo prezentácia'!$J$2:$J$8,'04.kolo prezentácia'!$I$2:$I$8),LOOKUP(E55,'04.kolo prezentácia'!$N$2:$N$4,'04.kolo prezentácia'!$M$2:$M$4))</f>
        <v>Ženy A</v>
      </c>
    </row>
    <row r="56" spans="1:7" ht="18" customHeight="1">
      <c r="A56" s="3">
        <v>83</v>
      </c>
      <c r="B56" s="57" t="s">
        <v>208</v>
      </c>
      <c r="C56" s="57" t="s">
        <v>209</v>
      </c>
      <c r="D56" s="54" t="s">
        <v>70</v>
      </c>
      <c r="E56" s="21">
        <v>1993</v>
      </c>
      <c r="F56" s="55" t="s">
        <v>45</v>
      </c>
      <c r="G56" s="56" t="str">
        <f>IF(F56="m",LOOKUP(E56,'04.kolo prezentácia'!$J$2:$J$8,'04.kolo prezentácia'!$I$2:$I$8),LOOKUP(E56,'04.kolo prezentácia'!$N$2:$N$4,'04.kolo prezentácia'!$M$2:$M$4))</f>
        <v>Ženy A</v>
      </c>
    </row>
    <row r="57" spans="1:7" ht="18" customHeight="1">
      <c r="A57" s="3">
        <v>84</v>
      </c>
      <c r="B57" s="5" t="s">
        <v>116</v>
      </c>
      <c r="C57" s="5" t="s">
        <v>210</v>
      </c>
      <c r="D57" s="54" t="s">
        <v>70</v>
      </c>
      <c r="E57" s="3">
        <v>1965</v>
      </c>
      <c r="F57" s="3" t="s">
        <v>44</v>
      </c>
      <c r="G57" s="56" t="str">
        <f>IF(F57="m",LOOKUP(E57,'04.kolo prezentácia'!$J$2:$J$8,'04.kolo prezentácia'!$I$2:$I$8),LOOKUP(E57,'04.kolo prezentácia'!$N$2:$N$4,'04.kolo prezentácia'!$M$2:$M$4))</f>
        <v>Muži D</v>
      </c>
    </row>
    <row r="58" spans="1:7" ht="18" customHeight="1">
      <c r="A58" s="3">
        <v>91</v>
      </c>
      <c r="B58" s="5" t="s">
        <v>211</v>
      </c>
      <c r="C58" s="5" t="s">
        <v>212</v>
      </c>
      <c r="D58" s="5" t="s">
        <v>14</v>
      </c>
      <c r="E58" s="3">
        <v>1987</v>
      </c>
      <c r="F58" s="3" t="s">
        <v>44</v>
      </c>
      <c r="G58" s="56" t="str">
        <f>IF(F58="m",LOOKUP(E58,'04.kolo prezentácia'!$J$2:$J$8,'04.kolo prezentácia'!$I$2:$I$8),LOOKUP(E58,'04.kolo prezentácia'!$N$2:$N$4,'04.kolo prezentácia'!$M$2:$M$4))</f>
        <v>Muži A</v>
      </c>
    </row>
    <row r="59" spans="1:7" ht="18" customHeight="1">
      <c r="A59" s="3">
        <v>101</v>
      </c>
      <c r="B59" s="5" t="s">
        <v>213</v>
      </c>
      <c r="C59" s="5" t="s">
        <v>214</v>
      </c>
      <c r="D59" s="5" t="s">
        <v>14</v>
      </c>
      <c r="E59" s="3">
        <v>1969</v>
      </c>
      <c r="F59" s="3" t="s">
        <v>45</v>
      </c>
      <c r="G59" s="56" t="str">
        <f>IF(F59="m",LOOKUP(E59,'04.kolo prezentácia'!$J$2:$J$8,'04.kolo prezentácia'!$I$2:$I$8),LOOKUP(E59,'04.kolo prezentácia'!$N$2:$N$4,'04.kolo prezentácia'!$M$2:$M$4))</f>
        <v>Ženy B</v>
      </c>
    </row>
    <row r="60" spans="1:7" ht="18" customHeight="1">
      <c r="A60" s="3">
        <v>103</v>
      </c>
      <c r="B60" s="5" t="s">
        <v>27</v>
      </c>
      <c r="C60" s="5" t="s">
        <v>215</v>
      </c>
      <c r="D60" s="5" t="s">
        <v>70</v>
      </c>
      <c r="E60" s="3">
        <v>1991</v>
      </c>
      <c r="F60" s="3" t="s">
        <v>44</v>
      </c>
      <c r="G60" s="56" t="str">
        <f>IF(F60="m",LOOKUP(E60,'04.kolo prezentácia'!$J$2:$J$8,'04.kolo prezentácia'!$I$2:$I$8),LOOKUP(E60,'04.kolo prezentácia'!$N$2:$N$4,'04.kolo prezentácia'!$M$2:$M$4))</f>
        <v>Muži A</v>
      </c>
    </row>
    <row r="61" spans="1:7" ht="18" customHeight="1">
      <c r="A61" s="3">
        <v>104</v>
      </c>
      <c r="B61" s="5" t="s">
        <v>216</v>
      </c>
      <c r="C61" s="5" t="s">
        <v>217</v>
      </c>
      <c r="D61" s="5" t="s">
        <v>218</v>
      </c>
      <c r="E61" s="3">
        <v>1951</v>
      </c>
      <c r="F61" s="3" t="s">
        <v>44</v>
      </c>
      <c r="G61" s="56" t="str">
        <f>IF(F61="m",LOOKUP(E61,'04.kolo prezentácia'!$J$2:$J$8,'04.kolo prezentácia'!$I$2:$I$8),LOOKUP(E61,'04.kolo prezentácia'!$N$2:$N$4,'04.kolo prezentácia'!$M$2:$M$4))</f>
        <v>Muži E</v>
      </c>
    </row>
    <row r="62" spans="1:7" ht="18" customHeight="1">
      <c r="A62" s="3">
        <v>107</v>
      </c>
      <c r="B62" s="5" t="s">
        <v>31</v>
      </c>
      <c r="C62" s="5" t="s">
        <v>219</v>
      </c>
      <c r="D62" s="5" t="s">
        <v>153</v>
      </c>
      <c r="E62" s="3">
        <v>1977</v>
      </c>
      <c r="F62" s="3" t="s">
        <v>44</v>
      </c>
      <c r="G62" s="56" t="str">
        <f>IF(F62="m",LOOKUP(E62,'04.kolo prezentácia'!$J$2:$J$8,'04.kolo prezentácia'!$I$2:$I$8),LOOKUP(E62,'04.kolo prezentácia'!$N$2:$N$4,'04.kolo prezentácia'!$M$2:$M$4))</f>
        <v>Muži B</v>
      </c>
    </row>
    <row r="63" spans="1:7" ht="18" customHeight="1">
      <c r="A63" s="3">
        <v>110</v>
      </c>
      <c r="B63" s="5" t="s">
        <v>220</v>
      </c>
      <c r="C63" s="5" t="s">
        <v>221</v>
      </c>
      <c r="D63" s="5" t="s">
        <v>14</v>
      </c>
      <c r="E63" s="3">
        <v>1964</v>
      </c>
      <c r="F63" s="3" t="s">
        <v>44</v>
      </c>
      <c r="G63" s="56" t="str">
        <f>IF(F63="m",LOOKUP(E63,'04.kolo prezentácia'!$J$2:$J$8,'04.kolo prezentácia'!$I$2:$I$8),LOOKUP(E63,'04.kolo prezentácia'!$N$2:$N$4,'04.kolo prezentácia'!$M$2:$M$4))</f>
        <v>Muži D</v>
      </c>
    </row>
    <row r="64" spans="1:7" ht="18" customHeight="1">
      <c r="A64" s="3">
        <v>111</v>
      </c>
      <c r="B64" s="5" t="s">
        <v>82</v>
      </c>
      <c r="C64" s="5" t="s">
        <v>222</v>
      </c>
      <c r="D64" s="5" t="s">
        <v>52</v>
      </c>
      <c r="E64" s="3">
        <v>1987</v>
      </c>
      <c r="F64" s="3" t="s">
        <v>45</v>
      </c>
      <c r="G64" s="56" t="str">
        <f>IF(F64="m",LOOKUP(E64,'04.kolo prezentácia'!$J$2:$J$8,'04.kolo prezentácia'!$I$2:$I$8),LOOKUP(E64,'04.kolo prezentácia'!$N$2:$N$4,'04.kolo prezentácia'!$M$2:$M$4))</f>
        <v>Ženy A</v>
      </c>
    </row>
    <row r="65" spans="1:7" ht="18" customHeight="1">
      <c r="A65" s="3">
        <v>112</v>
      </c>
      <c r="B65" s="5" t="s">
        <v>220</v>
      </c>
      <c r="C65" s="5" t="s">
        <v>223</v>
      </c>
      <c r="D65" s="5" t="s">
        <v>52</v>
      </c>
      <c r="E65" s="3">
        <v>1986</v>
      </c>
      <c r="F65" s="3" t="s">
        <v>44</v>
      </c>
      <c r="G65" s="56" t="str">
        <f>IF(F65="m",LOOKUP(E65,'04.kolo prezentácia'!$J$2:$J$8,'04.kolo prezentácia'!$I$2:$I$8),LOOKUP(E65,'04.kolo prezentácia'!$N$2:$N$4,'04.kolo prezentácia'!$M$2:$M$4))</f>
        <v>Muži B</v>
      </c>
    </row>
    <row r="66" spans="1:7" ht="18" customHeight="1">
      <c r="A66" s="3">
        <v>116</v>
      </c>
      <c r="B66" s="5" t="s">
        <v>116</v>
      </c>
      <c r="C66" s="5" t="s">
        <v>224</v>
      </c>
      <c r="D66" s="5" t="s">
        <v>218</v>
      </c>
      <c r="E66" s="3">
        <v>1948</v>
      </c>
      <c r="F66" s="3" t="s">
        <v>44</v>
      </c>
      <c r="G66" s="56" t="str">
        <f>IF(F66="m",LOOKUP(E66,'04.kolo prezentácia'!$J$2:$J$8,'04.kolo prezentácia'!$I$2:$I$8),LOOKUP(E66,'04.kolo prezentácia'!$N$2:$N$4,'04.kolo prezentácia'!$M$2:$M$4))</f>
        <v>Muži E</v>
      </c>
    </row>
    <row r="67" spans="1:7" ht="18" customHeight="1">
      <c r="A67" s="3">
        <v>117</v>
      </c>
      <c r="B67" s="5" t="s">
        <v>220</v>
      </c>
      <c r="C67" s="5" t="s">
        <v>225</v>
      </c>
      <c r="D67" s="5" t="s">
        <v>226</v>
      </c>
      <c r="E67" s="3">
        <v>1974</v>
      </c>
      <c r="F67" s="3" t="s">
        <v>44</v>
      </c>
      <c r="G67" s="56" t="str">
        <f>IF(F67="m",LOOKUP(E67,'04.kolo prezentácia'!$J$2:$J$8,'04.kolo prezentácia'!$I$2:$I$8),LOOKUP(E67,'04.kolo prezentácia'!$N$2:$N$4,'04.kolo prezentácia'!$M$2:$M$4))</f>
        <v>Muži C</v>
      </c>
    </row>
    <row r="68" spans="1:7" ht="18" customHeight="1">
      <c r="A68" s="3">
        <v>118</v>
      </c>
      <c r="B68" s="5" t="s">
        <v>227</v>
      </c>
      <c r="C68" s="5" t="s">
        <v>228</v>
      </c>
      <c r="D68" s="5" t="s">
        <v>226</v>
      </c>
      <c r="E68" s="3">
        <v>1975</v>
      </c>
      <c r="F68" s="3" t="s">
        <v>45</v>
      </c>
      <c r="G68" s="56" t="str">
        <f>IF(F68="m",LOOKUP(E68,'04.kolo prezentácia'!$J$2:$J$8,'04.kolo prezentácia'!$I$2:$I$8),LOOKUP(E68,'04.kolo prezentácia'!$N$2:$N$4,'04.kolo prezentácia'!$M$2:$M$4))</f>
        <v>Ženy B</v>
      </c>
    </row>
    <row r="69" spans="1:7" ht="18" customHeight="1">
      <c r="A69" s="3">
        <v>119</v>
      </c>
      <c r="B69" s="5" t="s">
        <v>229</v>
      </c>
      <c r="C69" s="5" t="s">
        <v>230</v>
      </c>
      <c r="D69" s="5" t="s">
        <v>14</v>
      </c>
      <c r="E69" s="3">
        <v>1976</v>
      </c>
      <c r="F69" s="3" t="s">
        <v>45</v>
      </c>
      <c r="G69" s="56" t="str">
        <f>IF(F69="m",LOOKUP(E69,'04.kolo prezentácia'!$J$2:$J$8,'04.kolo prezentácia'!$I$2:$I$8),LOOKUP(E69,'04.kolo prezentácia'!$N$2:$N$4,'04.kolo prezentácia'!$M$2:$M$4))</f>
        <v>Ženy B</v>
      </c>
    </row>
    <row r="70" spans="1:7" ht="18" customHeight="1">
      <c r="A70" s="3">
        <v>121</v>
      </c>
      <c r="B70" s="5" t="s">
        <v>122</v>
      </c>
      <c r="C70" s="5" t="s">
        <v>231</v>
      </c>
      <c r="D70" s="5" t="s">
        <v>14</v>
      </c>
      <c r="E70" s="3">
        <v>1963</v>
      </c>
      <c r="F70" s="3" t="s">
        <v>45</v>
      </c>
      <c r="G70" s="56" t="str">
        <f>IF(F70="m",LOOKUP(E70,'04.kolo prezentácia'!$J$2:$J$8,'04.kolo prezentácia'!$I$2:$I$8),LOOKUP(E70,'04.kolo prezentácia'!$N$2:$N$4,'04.kolo prezentácia'!$M$2:$M$4))</f>
        <v>Ženy B</v>
      </c>
    </row>
    <row r="71" spans="1:7" ht="18" customHeight="1">
      <c r="A71" s="3">
        <v>122</v>
      </c>
      <c r="B71" s="5" t="s">
        <v>232</v>
      </c>
      <c r="C71" s="5" t="s">
        <v>233</v>
      </c>
      <c r="D71" s="5" t="s">
        <v>69</v>
      </c>
      <c r="E71" s="3">
        <v>1986</v>
      </c>
      <c r="F71" s="3" t="s">
        <v>44</v>
      </c>
      <c r="G71" s="56" t="str">
        <f>IF(F71="m",LOOKUP(E71,'04.kolo prezentácia'!$J$2:$J$8,'04.kolo prezentácia'!$I$2:$I$8),LOOKUP(E71,'04.kolo prezentácia'!$N$2:$N$4,'04.kolo prezentácia'!$M$2:$M$4))</f>
        <v>Muži B</v>
      </c>
    </row>
    <row r="72" spans="1:7" ht="18" customHeight="1">
      <c r="A72" s="3">
        <v>124</v>
      </c>
      <c r="B72" s="5" t="s">
        <v>22</v>
      </c>
      <c r="C72" s="5" t="s">
        <v>234</v>
      </c>
      <c r="D72" s="5" t="s">
        <v>70</v>
      </c>
      <c r="E72" s="3">
        <v>1978</v>
      </c>
      <c r="F72" s="3" t="s">
        <v>44</v>
      </c>
      <c r="G72" s="56" t="str">
        <f>IF(F72="m",LOOKUP(E72,'04.kolo prezentácia'!$J$2:$J$8,'04.kolo prezentácia'!$I$2:$I$8),LOOKUP(E72,'04.kolo prezentácia'!$N$2:$N$4,'04.kolo prezentácia'!$M$2:$M$4))</f>
        <v>Muži B</v>
      </c>
    </row>
    <row r="73" spans="1:7" ht="18" customHeight="1">
      <c r="A73" s="3">
        <v>152</v>
      </c>
      <c r="B73" s="5" t="s">
        <v>235</v>
      </c>
      <c r="C73" s="5" t="s">
        <v>236</v>
      </c>
      <c r="D73" s="5" t="s">
        <v>14</v>
      </c>
      <c r="E73" s="3">
        <v>1986</v>
      </c>
      <c r="F73" s="3" t="s">
        <v>44</v>
      </c>
      <c r="G73" s="56" t="str">
        <f>IF(F73="m",LOOKUP(E73,'04.kolo prezentácia'!$J$2:$J$8,'04.kolo prezentácia'!$I$2:$I$8),LOOKUP(E73,'04.kolo prezentácia'!$N$2:$N$4,'04.kolo prezentácia'!$M$2:$M$4))</f>
        <v>Muži B</v>
      </c>
    </row>
    <row r="74" spans="1:7" ht="18" customHeight="1">
      <c r="A74" s="3">
        <v>126</v>
      </c>
      <c r="B74" s="5" t="s">
        <v>5</v>
      </c>
      <c r="C74" s="5" t="s">
        <v>237</v>
      </c>
      <c r="D74" s="5" t="s">
        <v>14</v>
      </c>
      <c r="E74" s="3">
        <v>1952</v>
      </c>
      <c r="F74" s="3" t="s">
        <v>44</v>
      </c>
      <c r="G74" s="56" t="str">
        <f>IF(F74="m",LOOKUP(E74,'04.kolo prezentácia'!$J$2:$J$8,'04.kolo prezentácia'!$I$2:$I$8),LOOKUP(E74,'04.kolo prezentácia'!$N$2:$N$4,'04.kolo prezentácia'!$M$2:$M$4))</f>
        <v>Muži E</v>
      </c>
    </row>
    <row r="75" spans="1:7" ht="18" customHeight="1">
      <c r="A75" s="3">
        <v>127</v>
      </c>
      <c r="B75" s="5" t="s">
        <v>238</v>
      </c>
      <c r="C75" s="5" t="s">
        <v>239</v>
      </c>
      <c r="D75" s="5" t="s">
        <v>240</v>
      </c>
      <c r="E75" s="3">
        <v>1988</v>
      </c>
      <c r="F75" s="3" t="s">
        <v>44</v>
      </c>
      <c r="G75" s="56" t="str">
        <f>IF(F75="m",LOOKUP(E75,'04.kolo prezentácia'!$J$2:$J$8,'04.kolo prezentácia'!$I$2:$I$8),LOOKUP(E75,'04.kolo prezentácia'!$N$2:$N$4,'04.kolo prezentácia'!$M$2:$M$4))</f>
        <v>Muži A</v>
      </c>
    </row>
    <row r="76" spans="1:7" ht="18" customHeight="1">
      <c r="A76" s="3">
        <v>129</v>
      </c>
      <c r="B76" s="5" t="s">
        <v>146</v>
      </c>
      <c r="C76" s="5" t="s">
        <v>181</v>
      </c>
      <c r="D76" s="5" t="s">
        <v>14</v>
      </c>
      <c r="E76" s="3">
        <v>1970</v>
      </c>
      <c r="F76" s="3" t="s">
        <v>44</v>
      </c>
      <c r="G76" s="56" t="str">
        <f>IF(F76="m",LOOKUP(E76,'04.kolo prezentácia'!$J$2:$J$8,'04.kolo prezentácia'!$I$2:$I$8),LOOKUP(E76,'04.kolo prezentácia'!$N$2:$N$4,'04.kolo prezentácia'!$M$2:$M$4))</f>
        <v>Muži C</v>
      </c>
    </row>
    <row r="77" spans="1:7" ht="18" customHeight="1">
      <c r="A77" s="3">
        <v>130</v>
      </c>
      <c r="B77" s="5" t="s">
        <v>30</v>
      </c>
      <c r="C77" s="5" t="s">
        <v>241</v>
      </c>
      <c r="D77" s="5" t="s">
        <v>14</v>
      </c>
      <c r="E77" s="3">
        <v>1977</v>
      </c>
      <c r="F77" s="3" t="s">
        <v>44</v>
      </c>
      <c r="G77" s="56" t="str">
        <f>IF(F77="m",LOOKUP(E77,'04.kolo prezentácia'!$J$2:$J$8,'04.kolo prezentácia'!$I$2:$I$8),LOOKUP(E77,'04.kolo prezentácia'!$N$2:$N$4,'04.kolo prezentácia'!$M$2:$M$4))</f>
        <v>Muži B</v>
      </c>
    </row>
    <row r="78" spans="1:7" ht="18" customHeight="1">
      <c r="A78" s="3">
        <v>131</v>
      </c>
      <c r="B78" s="5" t="s">
        <v>30</v>
      </c>
      <c r="C78" s="5" t="s">
        <v>242</v>
      </c>
      <c r="D78" s="5" t="s">
        <v>14</v>
      </c>
      <c r="E78" s="3">
        <v>1983</v>
      </c>
      <c r="F78" s="3" t="s">
        <v>44</v>
      </c>
      <c r="G78" s="56" t="str">
        <f>IF(F78="m",LOOKUP(E78,'04.kolo prezentácia'!$J$2:$J$8,'04.kolo prezentácia'!$I$2:$I$8),LOOKUP(E78,'04.kolo prezentácia'!$N$2:$N$4,'04.kolo prezentácia'!$M$2:$M$4))</f>
        <v>Muži B</v>
      </c>
    </row>
    <row r="79" spans="1:7" ht="18" customHeight="1">
      <c r="A79" s="3">
        <v>132</v>
      </c>
      <c r="B79" s="5" t="s">
        <v>243</v>
      </c>
      <c r="C79" s="5" t="s">
        <v>244</v>
      </c>
      <c r="D79" s="5" t="s">
        <v>245</v>
      </c>
      <c r="E79" s="3">
        <v>1957</v>
      </c>
      <c r="F79" s="3" t="s">
        <v>44</v>
      </c>
      <c r="G79" s="56" t="str">
        <f>IF(F79="m",LOOKUP(E79,'04.kolo prezentácia'!$J$2:$J$8,'04.kolo prezentácia'!$I$2:$I$8),LOOKUP(E79,'04.kolo prezentácia'!$N$2:$N$4,'04.kolo prezentácia'!$M$2:$M$4))</f>
        <v>Muži D</v>
      </c>
    </row>
    <row r="80" spans="1:7" ht="18" customHeight="1">
      <c r="A80" s="3">
        <v>133</v>
      </c>
      <c r="B80" s="5" t="s">
        <v>246</v>
      </c>
      <c r="C80" s="5" t="s">
        <v>247</v>
      </c>
      <c r="D80" s="5" t="s">
        <v>245</v>
      </c>
      <c r="E80" s="3">
        <v>1966</v>
      </c>
      <c r="F80" s="3" t="s">
        <v>44</v>
      </c>
      <c r="G80" s="56" t="str">
        <f>IF(F80="m",LOOKUP(E80,'04.kolo prezentácia'!$J$2:$J$8,'04.kolo prezentácia'!$I$2:$I$8),LOOKUP(E80,'04.kolo prezentácia'!$N$2:$N$4,'04.kolo prezentácia'!$M$2:$M$4))</f>
        <v>Muži D</v>
      </c>
    </row>
    <row r="81" spans="1:7" ht="18" customHeight="1">
      <c r="A81" s="3">
        <v>135</v>
      </c>
      <c r="B81" s="5" t="s">
        <v>30</v>
      </c>
      <c r="C81" s="5" t="s">
        <v>248</v>
      </c>
      <c r="D81" s="5" t="s">
        <v>14</v>
      </c>
      <c r="E81" s="3">
        <v>1984</v>
      </c>
      <c r="F81" s="3" t="s">
        <v>44</v>
      </c>
      <c r="G81" s="56" t="str">
        <f>IF(F81="m",LOOKUP(E81,'04.kolo prezentácia'!$J$2:$J$8,'04.kolo prezentácia'!$I$2:$I$8),LOOKUP(E81,'04.kolo prezentácia'!$N$2:$N$4,'04.kolo prezentácia'!$M$2:$M$4))</f>
        <v>Muži B</v>
      </c>
    </row>
    <row r="82" spans="1:7" ht="18" customHeight="1">
      <c r="A82" s="3">
        <v>136</v>
      </c>
      <c r="B82" s="5" t="s">
        <v>191</v>
      </c>
      <c r="C82" s="5" t="s">
        <v>249</v>
      </c>
      <c r="D82" s="5" t="s">
        <v>115</v>
      </c>
      <c r="E82" s="3">
        <v>1984</v>
      </c>
      <c r="F82" s="3" t="s">
        <v>44</v>
      </c>
      <c r="G82" s="56" t="str">
        <f>IF(F82="m",LOOKUP(E82,'04.kolo prezentácia'!$J$2:$J$8,'04.kolo prezentácia'!$I$2:$I$8),LOOKUP(E82,'04.kolo prezentácia'!$N$2:$N$4,'04.kolo prezentácia'!$M$2:$M$4))</f>
        <v>Muži B</v>
      </c>
    </row>
    <row r="83" spans="1:7" ht="18" customHeight="1">
      <c r="A83" s="3">
        <v>137</v>
      </c>
      <c r="B83" s="5" t="s">
        <v>250</v>
      </c>
      <c r="C83" s="5" t="s">
        <v>251</v>
      </c>
      <c r="D83" s="5" t="s">
        <v>252</v>
      </c>
      <c r="E83" s="3">
        <v>1991</v>
      </c>
      <c r="F83" s="3" t="s">
        <v>44</v>
      </c>
      <c r="G83" s="56" t="str">
        <f>IF(F83="m",LOOKUP(E83,'04.kolo prezentácia'!$J$2:$J$8,'04.kolo prezentácia'!$I$2:$I$8),LOOKUP(E83,'04.kolo prezentácia'!$N$2:$N$4,'04.kolo prezentácia'!$M$2:$M$4))</f>
        <v>Muži A</v>
      </c>
    </row>
    <row r="84" spans="1:7" ht="18" customHeight="1">
      <c r="A84" s="3">
        <v>153</v>
      </c>
      <c r="B84" s="5" t="s">
        <v>253</v>
      </c>
      <c r="C84" s="5" t="s">
        <v>254</v>
      </c>
      <c r="D84" s="5" t="s">
        <v>255</v>
      </c>
      <c r="E84" s="3">
        <v>2000</v>
      </c>
      <c r="F84" s="3" t="s">
        <v>44</v>
      </c>
      <c r="G84" s="56" t="str">
        <f>IF(F84="m",LOOKUP(E84,'04.kolo prezentácia'!$J$2:$J$8,'04.kolo prezentácia'!$I$2:$I$8),LOOKUP(E84,'04.kolo prezentácia'!$N$2:$N$4,'04.kolo prezentácia'!$M$2:$M$4))</f>
        <v>Muži A</v>
      </c>
    </row>
    <row r="85" spans="1:7" ht="18" customHeight="1">
      <c r="A85" s="3">
        <v>154</v>
      </c>
      <c r="B85" s="5" t="s">
        <v>256</v>
      </c>
      <c r="C85" s="5" t="s">
        <v>257</v>
      </c>
      <c r="D85" s="5" t="s">
        <v>14</v>
      </c>
      <c r="E85" s="3">
        <v>1961</v>
      </c>
      <c r="F85" s="3" t="s">
        <v>44</v>
      </c>
      <c r="G85" s="56" t="str">
        <f>IF(F85="m",LOOKUP(E85,'04.kolo prezentácia'!$J$2:$J$8,'04.kolo prezentácia'!$I$2:$I$8),LOOKUP(E85,'04.kolo prezentácia'!$N$2:$N$4,'04.kolo prezentácia'!$M$2:$M$4))</f>
        <v>Muži D</v>
      </c>
    </row>
    <row r="86" spans="1:7" ht="18" customHeight="1">
      <c r="A86" s="3">
        <v>140</v>
      </c>
      <c r="B86" s="5" t="s">
        <v>258</v>
      </c>
      <c r="C86" s="5" t="s">
        <v>259</v>
      </c>
      <c r="D86" s="5" t="s">
        <v>14</v>
      </c>
      <c r="E86" s="3">
        <v>1987</v>
      </c>
      <c r="F86" s="3" t="s">
        <v>45</v>
      </c>
      <c r="G86" s="56" t="str">
        <f>IF(F86="m",LOOKUP(E86,'04.kolo prezentácia'!$J$2:$J$8,'04.kolo prezentácia'!$I$2:$I$8),LOOKUP(E86,'04.kolo prezentácia'!$N$2:$N$4,'04.kolo prezentácia'!$M$2:$M$4))</f>
        <v>Ženy A</v>
      </c>
    </row>
    <row r="87" spans="1:7" ht="18" customHeight="1">
      <c r="A87" s="3">
        <v>141</v>
      </c>
      <c r="B87" s="5" t="s">
        <v>172</v>
      </c>
      <c r="C87" s="5" t="s">
        <v>173</v>
      </c>
      <c r="D87" s="5" t="s">
        <v>14</v>
      </c>
      <c r="E87" s="3">
        <v>1983</v>
      </c>
      <c r="F87" s="3" t="s">
        <v>44</v>
      </c>
      <c r="G87" s="56" t="str">
        <f>IF(F87="m",LOOKUP(E87,'04.kolo prezentácia'!$J$2:$J$8,'04.kolo prezentácia'!$I$2:$I$8),LOOKUP(E87,'04.kolo prezentácia'!$N$2:$N$4,'04.kolo prezentácia'!$M$2:$M$4))</f>
        <v>Muži B</v>
      </c>
    </row>
    <row r="88" spans="1:7" ht="18" customHeight="1">
      <c r="A88" s="3">
        <v>146</v>
      </c>
      <c r="B88" s="5" t="s">
        <v>27</v>
      </c>
      <c r="C88" s="5" t="s">
        <v>163</v>
      </c>
      <c r="D88" s="5" t="s">
        <v>14</v>
      </c>
      <c r="E88" s="3">
        <v>1989</v>
      </c>
      <c r="F88" s="3" t="s">
        <v>44</v>
      </c>
      <c r="G88" s="56" t="str">
        <f>IF(F88="m",LOOKUP(E88,'04.kolo prezentácia'!$J$2:$J$8,'04.kolo prezentácia'!$I$2:$I$8),LOOKUP(E88,'04.kolo prezentácia'!$N$2:$N$4,'04.kolo prezentácia'!$M$2:$M$4))</f>
        <v>Muži A</v>
      </c>
    </row>
    <row r="89" spans="1:7" ht="18" customHeight="1">
      <c r="A89" s="3">
        <v>75</v>
      </c>
      <c r="B89" s="5" t="s">
        <v>260</v>
      </c>
      <c r="C89" s="5" t="s">
        <v>261</v>
      </c>
      <c r="D89" s="5" t="s">
        <v>14</v>
      </c>
      <c r="E89" s="3">
        <v>1977</v>
      </c>
      <c r="F89" s="3" t="s">
        <v>44</v>
      </c>
      <c r="G89" s="56" t="str">
        <f>IF(F89="m",LOOKUP(E89,'04.kolo prezentácia'!$J$2:$J$8,'04.kolo prezentácia'!$I$2:$I$8),LOOKUP(E89,'04.kolo prezentácia'!$N$2:$N$4,'04.kolo prezentácia'!$M$2:$M$4))</f>
        <v>Muži B</v>
      </c>
    </row>
    <row r="90" ht="18" customHeight="1">
      <c r="G90" s="13"/>
    </row>
    <row r="91" ht="18" customHeight="1">
      <c r="G91" s="13"/>
    </row>
    <row r="92" ht="18" customHeight="1">
      <c r="G92" s="13"/>
    </row>
    <row r="93" ht="18" customHeight="1">
      <c r="G93" s="13"/>
    </row>
    <row r="94" ht="18" customHeight="1">
      <c r="G94" s="13"/>
    </row>
    <row r="95" ht="18" customHeight="1">
      <c r="G95" s="13"/>
    </row>
    <row r="96" ht="18" customHeight="1">
      <c r="G96" s="13"/>
    </row>
    <row r="97" ht="18" customHeight="1">
      <c r="G97" s="13"/>
    </row>
    <row r="98" ht="18" customHeight="1">
      <c r="G98" s="13"/>
    </row>
    <row r="99" ht="18" customHeight="1">
      <c r="G99" s="13"/>
    </row>
    <row r="100" ht="18" customHeight="1">
      <c r="G100" s="13"/>
    </row>
    <row r="101" ht="18" customHeight="1">
      <c r="G101" s="13"/>
    </row>
    <row r="102" ht="18" customHeight="1">
      <c r="G102" s="13"/>
    </row>
    <row r="103" ht="18" customHeight="1">
      <c r="G103" s="13"/>
    </row>
    <row r="104" ht="18" customHeight="1">
      <c r="G104" s="13"/>
    </row>
    <row r="105" ht="18" customHeight="1">
      <c r="G105" s="13"/>
    </row>
    <row r="106" ht="18" customHeight="1">
      <c r="G106" s="13"/>
    </row>
    <row r="107" ht="18" customHeight="1">
      <c r="G107" s="13"/>
    </row>
    <row r="108" ht="18" customHeight="1">
      <c r="G108" s="13"/>
    </row>
    <row r="109" ht="18" customHeight="1">
      <c r="G109" s="13"/>
    </row>
    <row r="110" ht="18" customHeight="1">
      <c r="G110" s="13"/>
    </row>
    <row r="111" ht="18" customHeight="1">
      <c r="G111" s="13"/>
    </row>
    <row r="112" ht="18" customHeight="1">
      <c r="G112" s="13"/>
    </row>
    <row r="113" ht="18" customHeight="1">
      <c r="G113" s="13"/>
    </row>
    <row r="114" ht="18" customHeight="1">
      <c r="G114" s="13"/>
    </row>
    <row r="115" ht="18" customHeight="1">
      <c r="G115" s="13"/>
    </row>
    <row r="116" ht="18" customHeight="1">
      <c r="G116" s="13"/>
    </row>
    <row r="117" ht="18" customHeight="1">
      <c r="G117" s="13"/>
    </row>
    <row r="118" ht="18" customHeight="1">
      <c r="G118" s="13"/>
    </row>
    <row r="119" ht="18" customHeight="1">
      <c r="G119" s="13"/>
    </row>
    <row r="120" ht="18" customHeight="1">
      <c r="G120" s="13"/>
    </row>
    <row r="121" ht="18" customHeight="1">
      <c r="G121" s="13"/>
    </row>
    <row r="122" ht="18" customHeight="1">
      <c r="G122" s="13"/>
    </row>
    <row r="123" ht="18" customHeight="1">
      <c r="G123" s="13"/>
    </row>
    <row r="124" ht="18" customHeight="1">
      <c r="G124" s="13"/>
    </row>
    <row r="125" ht="18" customHeight="1">
      <c r="G125" s="13"/>
    </row>
    <row r="126" ht="18" customHeight="1">
      <c r="G126" s="13"/>
    </row>
    <row r="127" ht="18" customHeight="1">
      <c r="G127" s="13"/>
    </row>
    <row r="128" ht="18" customHeight="1">
      <c r="G128" s="13"/>
    </row>
    <row r="129" ht="18" customHeight="1">
      <c r="G129" s="13"/>
    </row>
    <row r="130" ht="18" customHeight="1">
      <c r="G130" s="13"/>
    </row>
    <row r="131" ht="18" customHeight="1">
      <c r="G131" s="13"/>
    </row>
    <row r="132" ht="18" customHeight="1">
      <c r="G132" s="13"/>
    </row>
    <row r="133" ht="18" customHeight="1">
      <c r="G133" s="13"/>
    </row>
    <row r="134" ht="18" customHeight="1">
      <c r="G134" s="13"/>
    </row>
    <row r="135" ht="18" customHeight="1">
      <c r="G135" s="13"/>
    </row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spans="2:7" ht="18" customHeight="1">
      <c r="B163" s="57" t="s">
        <v>26</v>
      </c>
      <c r="C163" s="57" t="s">
        <v>132</v>
      </c>
      <c r="D163" s="54" t="s">
        <v>61</v>
      </c>
      <c r="E163" s="21">
        <v>1988</v>
      </c>
      <c r="F163" s="55" t="s">
        <v>44</v>
      </c>
      <c r="G163" s="56" t="str">
        <f>IF(F163="m",LOOKUP(E163,'04.kolo prezentácia'!$J$2:$J$8,'04.kolo prezentácia'!$I$2:$I$8),LOOKUP(E163,'04.kolo prezentácia'!$N$2:$N$4,'04.kolo prezentácia'!$M$2:$M$4))</f>
        <v>Muži A</v>
      </c>
    </row>
    <row r="164" spans="2:7" ht="18" customHeight="1">
      <c r="B164" s="58" t="s">
        <v>162</v>
      </c>
      <c r="C164" s="5" t="s">
        <v>163</v>
      </c>
      <c r="D164" s="59" t="s">
        <v>14</v>
      </c>
      <c r="E164" s="60">
        <v>1989</v>
      </c>
      <c r="F164" s="55" t="s">
        <v>44</v>
      </c>
      <c r="G164" s="56" t="str">
        <f>IF(F164="m",LOOKUP(E164,'04.kolo prezentácia'!$J$2:$J$8,'04.kolo prezentácia'!$I$2:$I$8),LOOKUP(E164,'04.kolo prezentácia'!$N$2:$N$4,'04.kolo prezentácia'!$M$2:$M$4))</f>
        <v>Muži A</v>
      </c>
    </row>
    <row r="165" spans="2:7" ht="18" customHeight="1">
      <c r="B165" s="59" t="s">
        <v>164</v>
      </c>
      <c r="C165" s="5" t="s">
        <v>165</v>
      </c>
      <c r="D165" s="59" t="s">
        <v>14</v>
      </c>
      <c r="E165" s="61">
        <v>1987</v>
      </c>
      <c r="F165" s="55" t="s">
        <v>44</v>
      </c>
      <c r="G165" s="56" t="str">
        <f>IF(F165="m",LOOKUP(E165,'04.kolo prezentácia'!$J$2:$J$8,'04.kolo prezentácia'!$I$2:$I$8),LOOKUP(E165,'04.kolo prezentácia'!$N$2:$N$4,'04.kolo prezentácia'!$M$2:$M$4))</f>
        <v>Muži A</v>
      </c>
    </row>
    <row r="166" spans="2:7" ht="18" customHeight="1">
      <c r="B166" s="58" t="s">
        <v>27</v>
      </c>
      <c r="C166" s="5" t="s">
        <v>167</v>
      </c>
      <c r="D166" s="58" t="s">
        <v>14</v>
      </c>
      <c r="E166" s="60">
        <v>1986</v>
      </c>
      <c r="F166" s="55" t="s">
        <v>44</v>
      </c>
      <c r="G166" s="56" t="str">
        <f>IF(F166="m",LOOKUP(E166,'04.kolo prezentácia'!$J$2:$J$8,'04.kolo prezentácia'!$I$2:$I$8),LOOKUP(E166,'04.kolo prezentácia'!$N$2:$N$4,'04.kolo prezentácia'!$M$2:$M$4))</f>
        <v>Muži B</v>
      </c>
    </row>
    <row r="167" spans="2:7" ht="18" customHeight="1">
      <c r="B167" s="58" t="s">
        <v>168</v>
      </c>
      <c r="C167" s="5" t="s">
        <v>169</v>
      </c>
      <c r="D167" s="58" t="s">
        <v>14</v>
      </c>
      <c r="E167" s="60">
        <v>1984</v>
      </c>
      <c r="F167" s="55" t="s">
        <v>44</v>
      </c>
      <c r="G167" s="56" t="str">
        <f>IF(F167="m",LOOKUP(E167,'04.kolo prezentácia'!$J$2:$J$8,'04.kolo prezentácia'!$I$2:$I$8),LOOKUP(E167,'04.kolo prezentácia'!$N$2:$N$4,'04.kolo prezentácia'!$M$2:$M$4))</f>
        <v>Muži B</v>
      </c>
    </row>
    <row r="168" spans="2:7" ht="18" customHeight="1">
      <c r="B168" s="59" t="s">
        <v>170</v>
      </c>
      <c r="C168" s="5" t="s">
        <v>171</v>
      </c>
      <c r="D168" s="59" t="s">
        <v>166</v>
      </c>
      <c r="E168" s="61">
        <v>1977</v>
      </c>
      <c r="F168" s="55" t="s">
        <v>44</v>
      </c>
      <c r="G168" s="56" t="str">
        <f>IF(F168="m",LOOKUP(E168,'04.kolo prezentácia'!$J$2:$J$8,'04.kolo prezentácia'!$I$2:$I$8),LOOKUP(E168,'04.kolo prezentácia'!$N$2:$N$4,'04.kolo prezentácia'!$M$2:$M$4))</f>
        <v>Muži B</v>
      </c>
    </row>
    <row r="169" spans="2:7" ht="18" customHeight="1">
      <c r="B169" s="58" t="s">
        <v>172</v>
      </c>
      <c r="C169" s="5" t="s">
        <v>173</v>
      </c>
      <c r="D169" s="58" t="s">
        <v>14</v>
      </c>
      <c r="E169" s="60">
        <v>1983</v>
      </c>
      <c r="F169" s="55" t="s">
        <v>44</v>
      </c>
      <c r="G169" s="56" t="str">
        <f>IF(F169="m",LOOKUP(E169,'04.kolo prezentácia'!$J$2:$J$8,'04.kolo prezentácia'!$I$2:$I$8),LOOKUP(E169,'04.kolo prezentácia'!$N$2:$N$4,'04.kolo prezentácia'!$M$2:$M$4))</f>
        <v>Muži B</v>
      </c>
    </row>
    <row r="170" spans="2:7" ht="18" customHeight="1">
      <c r="B170" s="5" t="s">
        <v>178</v>
      </c>
      <c r="C170" s="5" t="s">
        <v>179</v>
      </c>
      <c r="D170" s="5" t="s">
        <v>14</v>
      </c>
      <c r="E170" s="3">
        <v>1974</v>
      </c>
      <c r="F170" s="55" t="s">
        <v>44</v>
      </c>
      <c r="G170" s="56" t="str">
        <f>IF(F170="m",LOOKUP(E170,'04.kolo prezentácia'!$J$2:$J$8,'04.kolo prezentácia'!$I$2:$I$8),LOOKUP(E170,'04.kolo prezentácia'!$N$2:$N$4,'04.kolo prezentácia'!$M$2:$M$4))</f>
        <v>Muži C</v>
      </c>
    </row>
    <row r="171" spans="2:7" ht="18" customHeight="1">
      <c r="B171" s="5" t="s">
        <v>119</v>
      </c>
      <c r="C171" s="5" t="s">
        <v>120</v>
      </c>
      <c r="D171" s="5" t="s">
        <v>52</v>
      </c>
      <c r="E171" s="3">
        <v>1969</v>
      </c>
      <c r="F171" s="55" t="s">
        <v>44</v>
      </c>
      <c r="G171" s="56" t="str">
        <f>IF(F171="m",LOOKUP(E171,'04.kolo prezentácia'!$J$2:$J$8,'04.kolo prezentácia'!$I$2:$I$8),LOOKUP(E171,'04.kolo prezentácia'!$N$2:$N$4,'04.kolo prezentácia'!$M$2:$M$4))</f>
        <v>Muži C</v>
      </c>
    </row>
    <row r="172" spans="2:7" ht="18" customHeight="1">
      <c r="B172" s="58" t="s">
        <v>170</v>
      </c>
      <c r="C172" s="5" t="s">
        <v>79</v>
      </c>
      <c r="D172" s="58" t="s">
        <v>174</v>
      </c>
      <c r="E172" s="60">
        <v>1976</v>
      </c>
      <c r="F172" s="55" t="s">
        <v>44</v>
      </c>
      <c r="G172" s="56" t="str">
        <f>IF(F172="m",LOOKUP(E172,'04.kolo prezentácia'!$J$2:$J$8,'04.kolo prezentácia'!$I$2:$I$8),LOOKUP(E172,'04.kolo prezentácia'!$N$2:$N$4,'04.kolo prezentácia'!$M$2:$M$4))</f>
        <v>Muži C</v>
      </c>
    </row>
    <row r="173" spans="2:7" ht="18" customHeight="1">
      <c r="B173" s="5" t="s">
        <v>180</v>
      </c>
      <c r="C173" s="5" t="s">
        <v>181</v>
      </c>
      <c r="D173" s="5" t="s">
        <v>14</v>
      </c>
      <c r="E173" s="3">
        <v>1970</v>
      </c>
      <c r="F173" s="55" t="s">
        <v>44</v>
      </c>
      <c r="G173" s="56" t="str">
        <f>IF(F173="m",LOOKUP(E173,'04.kolo prezentácia'!$J$2:$J$8,'04.kolo prezentácia'!$I$2:$I$8),LOOKUP(E173,'04.kolo prezentácia'!$N$2:$N$4,'04.kolo prezentácia'!$M$2:$M$4))</f>
        <v>Muži C</v>
      </c>
    </row>
    <row r="174" spans="2:7" ht="18" customHeight="1">
      <c r="B174" s="5" t="s">
        <v>170</v>
      </c>
      <c r="C174" s="5" t="s">
        <v>182</v>
      </c>
      <c r="D174" s="5" t="s">
        <v>175</v>
      </c>
      <c r="E174" s="3">
        <v>1968</v>
      </c>
      <c r="F174" s="55" t="s">
        <v>44</v>
      </c>
      <c r="G174" s="56" t="str">
        <f>IF(F174="m",LOOKUP(E174,'04.kolo prezentácia'!$J$2:$J$8,'04.kolo prezentácia'!$I$2:$I$8),LOOKUP(E174,'04.kolo prezentácia'!$N$2:$N$4,'04.kolo prezentácia'!$M$2:$M$4))</f>
        <v>Muži C</v>
      </c>
    </row>
    <row r="175" spans="2:7" ht="18" customHeight="1">
      <c r="B175" s="58" t="s">
        <v>183</v>
      </c>
      <c r="C175" s="5" t="s">
        <v>184</v>
      </c>
      <c r="D175" s="58" t="s">
        <v>176</v>
      </c>
      <c r="E175" s="60">
        <v>1981</v>
      </c>
      <c r="F175" s="55" t="s">
        <v>45</v>
      </c>
      <c r="G175" s="56" t="str">
        <f>IF(F175="m",LOOKUP(E175,'04.kolo prezentácia'!$J$2:$J$8,'04.kolo prezentácia'!$I$2:$I$8),LOOKUP(E175,'04.kolo prezentácia'!$N$2:$N$4,'04.kolo prezentácia'!$M$2:$M$4))</f>
        <v>Ženy A</v>
      </c>
    </row>
    <row r="176" spans="2:7" ht="18" customHeight="1">
      <c r="B176" s="58" t="s">
        <v>185</v>
      </c>
      <c r="C176" s="5" t="s">
        <v>110</v>
      </c>
      <c r="D176" s="58" t="s">
        <v>111</v>
      </c>
      <c r="E176" s="60">
        <v>1976</v>
      </c>
      <c r="F176" s="55" t="s">
        <v>45</v>
      </c>
      <c r="G176" s="56" t="str">
        <f>IF(F176="m",LOOKUP(E176,'04.kolo prezentácia'!$J$2:$J$8,'04.kolo prezentácia'!$I$2:$I$8),LOOKUP(E176,'04.kolo prezentácia'!$N$2:$N$4,'04.kolo prezentácia'!$M$2:$M$4))</f>
        <v>Ženy B</v>
      </c>
    </row>
    <row r="177" spans="2:7" ht="18" customHeight="1">
      <c r="B177" s="58" t="s">
        <v>186</v>
      </c>
      <c r="C177" s="5" t="s">
        <v>98</v>
      </c>
      <c r="D177" s="58" t="s">
        <v>177</v>
      </c>
      <c r="E177" s="60">
        <v>1966</v>
      </c>
      <c r="F177" s="55" t="s">
        <v>45</v>
      </c>
      <c r="G177" s="56" t="str">
        <f>IF(F177="m",LOOKUP(E177,'04.kolo prezentácia'!$J$2:$J$8,'04.kolo prezentácia'!$I$2:$I$8),LOOKUP(E177,'04.kolo prezentácia'!$N$2:$N$4,'04.kolo prezentácia'!$M$2:$M$4))</f>
        <v>Ženy B</v>
      </c>
    </row>
    <row r="178" spans="2:7" ht="18" customHeight="1">
      <c r="B178" s="58" t="s">
        <v>187</v>
      </c>
      <c r="C178" s="5" t="s">
        <v>188</v>
      </c>
      <c r="D178" s="58" t="s">
        <v>177</v>
      </c>
      <c r="E178" s="60">
        <v>1976</v>
      </c>
      <c r="F178" s="55" t="s">
        <v>45</v>
      </c>
      <c r="G178" s="56" t="str">
        <f>IF(F178="m",LOOKUP(E178,'04.kolo prezentácia'!$J$2:$J$8,'04.kolo prezentácia'!$I$2:$I$8),LOOKUP(E178,'04.kolo prezentácia'!$N$2:$N$4,'04.kolo prezentácia'!$M$2:$M$4))</f>
        <v>Ženy B</v>
      </c>
    </row>
    <row r="179" spans="2:7" ht="18" customHeight="1">
      <c r="B179" s="58" t="s">
        <v>189</v>
      </c>
      <c r="C179" s="5" t="s">
        <v>190</v>
      </c>
      <c r="D179" s="58" t="s">
        <v>176</v>
      </c>
      <c r="E179" s="60">
        <v>1978</v>
      </c>
      <c r="F179" s="55" t="s">
        <v>45</v>
      </c>
      <c r="G179" s="56" t="str">
        <f>IF(F179="m",LOOKUP(E179,'04.kolo prezentácia'!$J$2:$J$8,'04.kolo prezentácia'!$I$2:$I$8),LOOKUP(E179,'04.kolo prezentácia'!$N$2:$N$4,'04.kolo prezentácia'!$M$2:$M$4))</f>
        <v>Ženy B</v>
      </c>
    </row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</sheetData>
  <sheetProtection/>
  <autoFilter ref="A1:G149">
    <sortState ref="A2:G179">
      <sortCondition sortBy="value" ref="C2:C179"/>
    </sortState>
  </autoFilter>
  <printOptions/>
  <pageMargins left="0" right="0" top="0.3937007874015748" bottom="0.3937007874015748" header="0.31496062992125984" footer="0.31496062992125984"/>
  <pageSetup horizontalDpi="600" verticalDpi="60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3"/>
  <sheetViews>
    <sheetView showGridLines="0"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G3" sqref="G3"/>
    </sheetView>
  </sheetViews>
  <sheetFormatPr defaultColWidth="9.140625" defaultRowHeight="15"/>
  <cols>
    <col min="1" max="1" width="15.8515625" style="1" customWidth="1"/>
    <col min="2" max="3" width="13.7109375" style="19" customWidth="1"/>
    <col min="4" max="4" width="14.421875" style="7" hidden="1" customWidth="1"/>
    <col min="5" max="5" width="22.00390625" style="0" hidden="1" customWidth="1"/>
    <col min="6" max="6" width="22.00390625" style="0" customWidth="1"/>
    <col min="7" max="7" width="34.28125" style="0" bestFit="1" customWidth="1"/>
    <col min="8" max="8" width="8.421875" style="1" customWidth="1"/>
    <col min="9" max="9" width="13.7109375" style="0" bestFit="1" customWidth="1"/>
    <col min="10" max="10" width="13.7109375" style="12" customWidth="1"/>
    <col min="11" max="11" width="18.28125" style="4" customWidth="1"/>
    <col min="12" max="12" width="22.57421875" style="4" customWidth="1"/>
    <col min="13" max="13" width="6.7109375" style="22" hidden="1" customWidth="1"/>
    <col min="14" max="21" width="6.7109375" style="2" hidden="1" customWidth="1"/>
    <col min="22" max="22" width="8.7109375" style="2" hidden="1" customWidth="1"/>
    <col min="23" max="23" width="10.7109375" style="14" hidden="1" customWidth="1"/>
    <col min="24" max="24" width="13.7109375" style="0" customWidth="1"/>
    <col min="25" max="25" width="20.8515625" style="45" customWidth="1"/>
    <col min="26" max="26" width="12.140625" style="0" bestFit="1" customWidth="1"/>
    <col min="27" max="27" width="11.421875" style="0" bestFit="1" customWidth="1"/>
  </cols>
  <sheetData>
    <row r="1" spans="1:23" ht="24" thickBot="1">
      <c r="A1" s="62" t="s">
        <v>84</v>
      </c>
      <c r="B1" s="63"/>
      <c r="C1" s="63"/>
      <c r="D1" s="64"/>
      <c r="E1" s="64"/>
      <c r="F1" s="64"/>
      <c r="G1" s="64"/>
      <c r="H1" s="64"/>
      <c r="I1" s="64"/>
      <c r="J1" s="64"/>
      <c r="K1" s="64"/>
      <c r="L1" s="64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</row>
    <row r="2" spans="1:23" ht="14.25">
      <c r="A2"/>
      <c r="B2" s="20"/>
      <c r="C2" s="20"/>
      <c r="D2"/>
      <c r="H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5" s="15" customFormat="1" ht="39.75" customHeight="1">
      <c r="A3" s="11" t="s">
        <v>0</v>
      </c>
      <c r="B3" s="35" t="s">
        <v>11</v>
      </c>
      <c r="C3" s="35" t="s">
        <v>12</v>
      </c>
      <c r="D3" s="36" t="s">
        <v>1</v>
      </c>
      <c r="E3" s="11" t="s">
        <v>2</v>
      </c>
      <c r="F3" s="11" t="s">
        <v>51</v>
      </c>
      <c r="G3" s="11" t="s">
        <v>7</v>
      </c>
      <c r="H3" s="11" t="s">
        <v>3</v>
      </c>
      <c r="I3" s="11" t="s">
        <v>4</v>
      </c>
      <c r="J3" s="37" t="s">
        <v>6</v>
      </c>
      <c r="K3" s="38" t="s">
        <v>28</v>
      </c>
      <c r="L3" s="39" t="s">
        <v>8</v>
      </c>
      <c r="M3" s="27" t="s">
        <v>9</v>
      </c>
      <c r="N3" s="27" t="s">
        <v>13</v>
      </c>
      <c r="O3" s="27" t="s">
        <v>17</v>
      </c>
      <c r="P3" s="27" t="s">
        <v>16</v>
      </c>
      <c r="Q3" s="27" t="s">
        <v>15</v>
      </c>
      <c r="R3" s="27" t="s">
        <v>18</v>
      </c>
      <c r="S3" s="27" t="s">
        <v>19</v>
      </c>
      <c r="T3" s="27" t="s">
        <v>20</v>
      </c>
      <c r="U3" s="27" t="s">
        <v>23</v>
      </c>
      <c r="V3" s="27" t="s">
        <v>24</v>
      </c>
      <c r="W3" s="28" t="s">
        <v>10</v>
      </c>
      <c r="X3" s="11">
        <v>7.68</v>
      </c>
      <c r="Y3" s="42">
        <v>0.01948113425925926</v>
      </c>
    </row>
    <row r="4" spans="1:23" s="2" customFormat="1" ht="14.25">
      <c r="A4" s="21">
        <v>63</v>
      </c>
      <c r="B4" s="47">
        <v>1</v>
      </c>
      <c r="C4" s="47">
        <v>1</v>
      </c>
      <c r="D4" s="6" t="str">
        <f>VLOOKUP(A4,'04.kolo prezentácia'!$A$2:$G$149,2,FALSE)</f>
        <v>Miroslav</v>
      </c>
      <c r="E4" s="6" t="str">
        <f>VLOOKUP(A4,'04.kolo prezentácia'!$A$2:$G$149,3,FALSE)</f>
        <v>Ilavský</v>
      </c>
      <c r="F4" s="6" t="str">
        <f>CONCATENATE('04.kolo výsledky '!$D4," ",'04.kolo výsledky '!$E4)</f>
        <v>Miroslav Ilavský</v>
      </c>
      <c r="G4" s="6" t="str">
        <f>VLOOKUP(A4,'04.kolo prezentácia'!$A$2:$G$150,4,FALSE)</f>
        <v>Jogging klub Dubnica</v>
      </c>
      <c r="H4" s="30">
        <f>VLOOKUP(A4,'04.kolo prezentácia'!$A$2:$G$150,5,FALSE)</f>
        <v>1987</v>
      </c>
      <c r="I4" s="31" t="str">
        <f>VLOOKUP(A4,'04.kolo prezentácia'!$A$2:$G$150,7,FALSE)</f>
        <v>Muži A</v>
      </c>
      <c r="J4" s="32" t="str">
        <f>VLOOKUP('04.kolo výsledky '!$A4,'04.kolo stopky'!A:C,3,FALSE)</f>
        <v>00:28:03,17</v>
      </c>
      <c r="K4" s="32">
        <f>J4/$X$3</f>
        <v>0.00253660602334105</v>
      </c>
      <c r="L4" s="32">
        <f>J4-$Y$3</f>
        <v>0</v>
      </c>
      <c r="M4" s="21"/>
      <c r="N4" s="3"/>
      <c r="O4" s="3"/>
      <c r="P4" s="3"/>
      <c r="Q4" s="3"/>
      <c r="R4" s="3"/>
      <c r="S4" s="3"/>
      <c r="T4" s="3"/>
      <c r="U4" s="3"/>
      <c r="V4" s="3"/>
      <c r="W4" s="26">
        <f aca="true" t="shared" si="0" ref="W4:W35">SUM(M4:V4)</f>
        <v>0</v>
      </c>
    </row>
    <row r="5" spans="1:23" s="2" customFormat="1" ht="14.25">
      <c r="A5" s="21">
        <v>112</v>
      </c>
      <c r="B5" s="47">
        <v>2</v>
      </c>
      <c r="C5" s="47">
        <v>1</v>
      </c>
      <c r="D5" s="5" t="str">
        <f>VLOOKUP(A5,'04.kolo prezentácia'!$A$2:$G$149,2,FALSE)</f>
        <v>Pavol</v>
      </c>
      <c r="E5" s="5" t="str">
        <f>VLOOKUP(A5,'04.kolo prezentácia'!$A$2:$G$149,3,FALSE)</f>
        <v>Leskoviansky</v>
      </c>
      <c r="F5" s="6" t="str">
        <f>CONCATENATE('04.kolo výsledky '!$D5," ",'04.kolo výsledky '!$E5)</f>
        <v>Pavol Leskoviansky</v>
      </c>
      <c r="G5" s="6" t="str">
        <f>VLOOKUP(A5,'04.kolo prezentácia'!$A$2:$G$150,4,FALSE)</f>
        <v>Nová Dubnica</v>
      </c>
      <c r="H5" s="30">
        <f>VLOOKUP(A5,'04.kolo prezentácia'!$A$2:$G$150,5,FALSE)</f>
        <v>1986</v>
      </c>
      <c r="I5" s="31" t="str">
        <f>VLOOKUP(A5,'04.kolo prezentácia'!$A$2:$G$150,7,FALSE)</f>
        <v>Muži B</v>
      </c>
      <c r="J5" s="32" t="str">
        <f>VLOOKUP('04.kolo výsledky '!$A5,'04.kolo stopky'!A:C,3,FALSE)</f>
        <v>00:28:39,91</v>
      </c>
      <c r="K5" s="32">
        <f aca="true" t="shared" si="1" ref="K5:K68">J5/$X$3</f>
        <v>0.0025919747058256175</v>
      </c>
      <c r="L5" s="32">
        <f aca="true" t="shared" si="2" ref="L5:L68">J5-$Y$3</f>
        <v>0.0004252314814814813</v>
      </c>
      <c r="M5" s="21"/>
      <c r="N5" s="3"/>
      <c r="O5" s="3"/>
      <c r="P5" s="3"/>
      <c r="Q5" s="3"/>
      <c r="R5" s="3"/>
      <c r="S5" s="3"/>
      <c r="T5" s="3"/>
      <c r="U5" s="3"/>
      <c r="V5" s="3"/>
      <c r="W5" s="26">
        <f t="shared" si="0"/>
        <v>0</v>
      </c>
    </row>
    <row r="6" spans="1:23" s="2" customFormat="1" ht="14.25">
      <c r="A6" s="21">
        <v>70</v>
      </c>
      <c r="B6" s="47">
        <v>3</v>
      </c>
      <c r="C6" s="47">
        <v>2</v>
      </c>
      <c r="D6" s="5" t="str">
        <f>VLOOKUP(A6,'04.kolo prezentácia'!$A$2:$G$149,2,FALSE)</f>
        <v>Martin</v>
      </c>
      <c r="E6" s="5" t="str">
        <f>VLOOKUP(A6,'04.kolo prezentácia'!$A$2:$G$149,3,FALSE)</f>
        <v>Oláš</v>
      </c>
      <c r="F6" s="6" t="str">
        <f>CONCATENATE('04.kolo výsledky '!$D6," ",'04.kolo výsledky '!$E6)</f>
        <v>Martin Oláš</v>
      </c>
      <c r="G6" s="6" t="str">
        <f>VLOOKUP(A6,'04.kolo prezentácia'!$A$2:$G$150,4,FALSE)</f>
        <v>Dubnica nad Váhom</v>
      </c>
      <c r="H6" s="30">
        <f>VLOOKUP(A6,'04.kolo prezentácia'!$A$2:$G$150,5,FALSE)</f>
        <v>1986</v>
      </c>
      <c r="I6" s="31" t="str">
        <f>VLOOKUP(A6,'04.kolo prezentácia'!$A$2:$G$150,7,FALSE)</f>
        <v>Muži B</v>
      </c>
      <c r="J6" s="32" t="str">
        <f>VLOOKUP('04.kolo výsledky '!$A6,'04.kolo stopky'!A:C,3,FALSE)</f>
        <v>00:29:32,56</v>
      </c>
      <c r="K6" s="32">
        <f t="shared" si="1"/>
        <v>0.0026713204089506173</v>
      </c>
      <c r="L6" s="32">
        <f t="shared" si="2"/>
        <v>0.00103460648148148</v>
      </c>
      <c r="M6" s="21"/>
      <c r="N6" s="3"/>
      <c r="O6" s="3"/>
      <c r="P6" s="3"/>
      <c r="Q6" s="3"/>
      <c r="R6" s="3"/>
      <c r="S6" s="3"/>
      <c r="T6" s="3"/>
      <c r="U6" s="3"/>
      <c r="V6" s="3"/>
      <c r="W6" s="26">
        <f t="shared" si="0"/>
        <v>0</v>
      </c>
    </row>
    <row r="7" spans="1:23" s="2" customFormat="1" ht="14.25">
      <c r="A7" s="21">
        <v>80</v>
      </c>
      <c r="B7" s="46">
        <v>4</v>
      </c>
      <c r="C7" s="47">
        <v>1</v>
      </c>
      <c r="D7" s="5" t="str">
        <f>VLOOKUP(A7,'04.kolo prezentácia'!$A$2:$G$149,2,FALSE)</f>
        <v>pavel</v>
      </c>
      <c r="E7" s="5" t="str">
        <f>VLOOKUP(A7,'04.kolo prezentácia'!$A$2:$G$149,3,FALSE)</f>
        <v>uhrecký</v>
      </c>
      <c r="F7" s="6" t="str">
        <f>CONCATENATE('04.kolo výsledky '!$D7," ",'04.kolo výsledky '!$E7)</f>
        <v>pavel uhrecký</v>
      </c>
      <c r="G7" s="6" t="str">
        <f>VLOOKUP(A7,'04.kolo prezentácia'!$A$2:$G$150,4,FALSE)</f>
        <v>Trenčín</v>
      </c>
      <c r="H7" s="30">
        <f>VLOOKUP(A7,'04.kolo prezentácia'!$A$2:$G$150,5,FALSE)</f>
        <v>1974</v>
      </c>
      <c r="I7" s="31" t="str">
        <f>VLOOKUP(A7,'04.kolo prezentácia'!$A$2:$G$150,7,FALSE)</f>
        <v>Muži C</v>
      </c>
      <c r="J7" s="32" t="str">
        <f>VLOOKUP('04.kolo výsledky '!$A7,'04.kolo stopky'!A:C,3,FALSE)</f>
        <v>00:29:50,50</v>
      </c>
      <c r="K7" s="32">
        <f t="shared" si="1"/>
        <v>0.002698356722608025</v>
      </c>
      <c r="L7" s="32">
        <f t="shared" si="2"/>
        <v>0.0012422453703703693</v>
      </c>
      <c r="M7" s="21"/>
      <c r="N7" s="3"/>
      <c r="O7" s="3"/>
      <c r="P7" s="3"/>
      <c r="Q7" s="3"/>
      <c r="R7" s="3"/>
      <c r="S7" s="3"/>
      <c r="T7" s="3"/>
      <c r="U7" s="3"/>
      <c r="V7" s="3"/>
      <c r="W7" s="26">
        <f t="shared" si="0"/>
        <v>0</v>
      </c>
    </row>
    <row r="8" spans="1:23" s="2" customFormat="1" ht="14.25">
      <c r="A8" s="21">
        <v>69</v>
      </c>
      <c r="B8" s="46">
        <v>5</v>
      </c>
      <c r="C8" s="47">
        <v>3</v>
      </c>
      <c r="D8" s="5" t="str">
        <f>VLOOKUP(A8,'04.kolo prezentácia'!$A$2:$G$149,2,FALSE)</f>
        <v>Peter</v>
      </c>
      <c r="E8" s="5" t="str">
        <f>VLOOKUP(A8,'04.kolo prezentácia'!$A$2:$G$149,3,FALSE)</f>
        <v>Stehlík</v>
      </c>
      <c r="F8" s="6" t="str">
        <f>CONCATENATE('04.kolo výsledky '!$D8," ",'04.kolo výsledky '!$E8)</f>
        <v>Peter Stehlík</v>
      </c>
      <c r="G8" s="6" t="str">
        <f>VLOOKUP(A8,'04.kolo prezentácia'!$A$2:$G$150,4,FALSE)</f>
        <v>Trenčín</v>
      </c>
      <c r="H8" s="30">
        <f>VLOOKUP(A8,'04.kolo prezentácia'!$A$2:$G$150,5,FALSE)</f>
        <v>1979</v>
      </c>
      <c r="I8" s="31" t="str">
        <f>VLOOKUP(A8,'04.kolo prezentácia'!$A$2:$G$150,7,FALSE)</f>
        <v>Muži B</v>
      </c>
      <c r="J8" s="32" t="str">
        <f>VLOOKUP('04.kolo výsledky '!$A8,'04.kolo stopky'!A:C,3,FALSE)</f>
        <v>00:30:06,56</v>
      </c>
      <c r="K8" s="32">
        <f t="shared" si="1"/>
        <v>0.0027225597993827157</v>
      </c>
      <c r="L8" s="32">
        <f t="shared" si="2"/>
        <v>0.0014281249999999954</v>
      </c>
      <c r="M8" s="21"/>
      <c r="N8" s="3"/>
      <c r="O8" s="3"/>
      <c r="P8" s="3"/>
      <c r="Q8" s="3"/>
      <c r="R8" s="3"/>
      <c r="S8" s="3"/>
      <c r="T8" s="3"/>
      <c r="U8" s="3"/>
      <c r="V8" s="3"/>
      <c r="W8" s="26">
        <f t="shared" si="0"/>
        <v>0</v>
      </c>
    </row>
    <row r="9" spans="1:25" ht="14.25">
      <c r="A9" s="21">
        <v>68</v>
      </c>
      <c r="B9" s="46">
        <v>6</v>
      </c>
      <c r="C9" s="47">
        <v>1</v>
      </c>
      <c r="D9" s="5" t="str">
        <f>VLOOKUP(A9,'04.kolo prezentácia'!$A$2:$G$149,2,FALSE)</f>
        <v>Ervín</v>
      </c>
      <c r="E9" s="5" t="str">
        <f>VLOOKUP(A9,'04.kolo prezentácia'!$A$2:$G$149,3,FALSE)</f>
        <v>Páleník</v>
      </c>
      <c r="F9" s="6" t="str">
        <f>CONCATENATE('04.kolo výsledky '!$D9," ",'04.kolo výsledky '!$E9)</f>
        <v>Ervín Páleník</v>
      </c>
      <c r="G9" s="6" t="str">
        <f>VLOOKUP(A9,'04.kolo prezentácia'!$A$2:$G$150,4,FALSE)</f>
        <v>Runtrenchtown</v>
      </c>
      <c r="H9" s="30">
        <f>VLOOKUP(A9,'04.kolo prezentácia'!$A$2:$G$150,5,FALSE)</f>
        <v>1962</v>
      </c>
      <c r="I9" s="31" t="str">
        <f>VLOOKUP(A9,'04.kolo prezentácia'!$A$2:$G$150,7,FALSE)</f>
        <v>Muži D</v>
      </c>
      <c r="J9" s="32" t="str">
        <f>VLOOKUP('04.kolo výsledky '!$A9,'04.kolo stopky'!A:C,3,FALSE)</f>
        <v>00:30:21,20</v>
      </c>
      <c r="K9" s="32">
        <f t="shared" si="1"/>
        <v>0.0027446228780864195</v>
      </c>
      <c r="L9" s="32">
        <f t="shared" si="2"/>
        <v>0.0015975694444444397</v>
      </c>
      <c r="M9" s="21"/>
      <c r="N9" s="3"/>
      <c r="O9" s="3"/>
      <c r="P9" s="3"/>
      <c r="Q9" s="3"/>
      <c r="R9" s="3"/>
      <c r="S9" s="3"/>
      <c r="T9" s="3"/>
      <c r="U9" s="3"/>
      <c r="V9" s="3"/>
      <c r="W9" s="26">
        <f t="shared" si="0"/>
        <v>0</v>
      </c>
      <c r="Y9"/>
    </row>
    <row r="10" spans="1:25" ht="14.25">
      <c r="A10" s="21">
        <v>117</v>
      </c>
      <c r="B10" s="46">
        <v>7</v>
      </c>
      <c r="C10" s="47">
        <v>2</v>
      </c>
      <c r="D10" s="5" t="str">
        <f>VLOOKUP(A10,'04.kolo prezentácia'!$A$2:$G$149,2,FALSE)</f>
        <v>Pavol</v>
      </c>
      <c r="E10" s="5" t="str">
        <f>VLOOKUP(A10,'04.kolo prezentácia'!$A$2:$G$149,3,FALSE)</f>
        <v>Kyselica</v>
      </c>
      <c r="F10" s="6" t="str">
        <f>CONCATENATE('04.kolo výsledky '!$D10," ",'04.kolo výsledky '!$E10)</f>
        <v>Pavol Kyselica</v>
      </c>
      <c r="G10" s="6" t="str">
        <f>VLOOKUP(A10,'04.kolo prezentácia'!$A$2:$G$150,4,FALSE)</f>
        <v>Bánovce nad Bebravou</v>
      </c>
      <c r="H10" s="30">
        <f>VLOOKUP(A10,'04.kolo prezentácia'!$A$2:$G$150,5,FALSE)</f>
        <v>1974</v>
      </c>
      <c r="I10" s="31" t="str">
        <f>VLOOKUP(A10,'04.kolo prezentácia'!$A$2:$G$150,7,FALSE)</f>
        <v>Muži C</v>
      </c>
      <c r="J10" s="32" t="str">
        <f>VLOOKUP('04.kolo výsledky '!$A10,'04.kolo stopky'!A:C,3,FALSE)</f>
        <v>00:30:35,72</v>
      </c>
      <c r="K10" s="32">
        <f t="shared" si="1"/>
        <v>0.002766505111882716</v>
      </c>
      <c r="L10" s="32">
        <f t="shared" si="2"/>
        <v>0.0017656249999999964</v>
      </c>
      <c r="M10" s="21"/>
      <c r="N10" s="3"/>
      <c r="O10" s="3"/>
      <c r="P10" s="3"/>
      <c r="Q10" s="3"/>
      <c r="R10" s="3"/>
      <c r="S10" s="3"/>
      <c r="T10" s="3"/>
      <c r="U10" s="3"/>
      <c r="V10" s="3"/>
      <c r="W10" s="26">
        <f t="shared" si="0"/>
        <v>0</v>
      </c>
      <c r="Y10"/>
    </row>
    <row r="11" spans="1:25" ht="14.25">
      <c r="A11" s="21">
        <v>32</v>
      </c>
      <c r="B11" s="46">
        <v>8</v>
      </c>
      <c r="C11" s="53">
        <v>4</v>
      </c>
      <c r="D11" s="5" t="str">
        <f>VLOOKUP(A11,'04.kolo prezentácia'!$A$2:$G$149,2,FALSE)</f>
        <v>Milan</v>
      </c>
      <c r="E11" s="5" t="str">
        <f>VLOOKUP(A11,'04.kolo prezentácia'!$A$2:$G$149,3,FALSE)</f>
        <v>Makiš</v>
      </c>
      <c r="F11" s="6" t="str">
        <f>CONCATENATE('04.kolo výsledky '!$D11," ",'04.kolo výsledky '!$E11)</f>
        <v>Milan Makiš</v>
      </c>
      <c r="G11" s="6" t="str">
        <f>VLOOKUP(A11,'04.kolo prezentácia'!$A$2:$G$150,4,FALSE)</f>
        <v>Trenčín</v>
      </c>
      <c r="H11" s="30">
        <f>VLOOKUP(A11,'04.kolo prezentácia'!$A$2:$G$150,5,FALSE)</f>
        <v>1983</v>
      </c>
      <c r="I11" s="31" t="str">
        <f>VLOOKUP(A11,'04.kolo prezentácia'!$A$2:$G$150,7,FALSE)</f>
        <v>Muži B</v>
      </c>
      <c r="J11" s="32" t="str">
        <f>VLOOKUP('04.kolo výsledky '!$A11,'04.kolo stopky'!A:C,3,FALSE)</f>
        <v>00:30:51,36</v>
      </c>
      <c r="K11" s="32">
        <f t="shared" si="1"/>
        <v>0.0027900752314814815</v>
      </c>
      <c r="L11" s="32">
        <f t="shared" si="2"/>
        <v>0.0019466435185185177</v>
      </c>
      <c r="M11" s="21"/>
      <c r="N11" s="43"/>
      <c r="O11" s="43"/>
      <c r="P11" s="43"/>
      <c r="Q11" s="43"/>
      <c r="R11" s="43"/>
      <c r="S11" s="43"/>
      <c r="T11" s="43"/>
      <c r="U11" s="43"/>
      <c r="V11" s="43"/>
      <c r="W11" s="26">
        <f t="shared" si="0"/>
        <v>0</v>
      </c>
      <c r="X11" s="44"/>
      <c r="Y11"/>
    </row>
    <row r="12" spans="1:25" ht="14.25">
      <c r="A12" s="21">
        <v>137</v>
      </c>
      <c r="B12" s="46">
        <v>9</v>
      </c>
      <c r="C12" s="47">
        <v>2</v>
      </c>
      <c r="D12" s="5" t="str">
        <f>VLOOKUP(A12,'04.kolo prezentácia'!$A$2:$G$149,2,FALSE)</f>
        <v>Adam</v>
      </c>
      <c r="E12" s="5" t="str">
        <f>VLOOKUP(A12,'04.kolo prezentácia'!$A$2:$G$149,3,FALSE)</f>
        <v>Gerbel</v>
      </c>
      <c r="F12" s="6" t="str">
        <f>CONCATENATE('04.kolo výsledky '!$D12," ",'04.kolo výsledky '!$E12)</f>
        <v>Adam Gerbel</v>
      </c>
      <c r="G12" s="6" t="str">
        <f>VLOOKUP(A12,'04.kolo prezentácia'!$A$2:$G$150,4,FALSE)</f>
        <v>Veľké Chlievany</v>
      </c>
      <c r="H12" s="30">
        <f>VLOOKUP(A12,'04.kolo prezentácia'!$A$2:$G$150,5,FALSE)</f>
        <v>1991</v>
      </c>
      <c r="I12" s="31" t="str">
        <f>VLOOKUP(A12,'04.kolo prezentácia'!$A$2:$G$150,7,FALSE)</f>
        <v>Muži A</v>
      </c>
      <c r="J12" s="32" t="str">
        <f>VLOOKUP('04.kolo výsledky '!$A12,'04.kolo stopky'!A:C,3,FALSE)</f>
        <v>00:30:54,23</v>
      </c>
      <c r="K12" s="32">
        <f t="shared" si="1"/>
        <v>0.002794400438850309</v>
      </c>
      <c r="L12" s="32">
        <f t="shared" si="2"/>
        <v>0.0019798611111111093</v>
      </c>
      <c r="M12" s="21"/>
      <c r="N12" s="3"/>
      <c r="O12" s="3"/>
      <c r="P12" s="3"/>
      <c r="Q12" s="3"/>
      <c r="R12" s="3"/>
      <c r="S12" s="3"/>
      <c r="T12" s="3"/>
      <c r="U12" s="3"/>
      <c r="V12" s="3"/>
      <c r="W12" s="26">
        <f t="shared" si="0"/>
        <v>0</v>
      </c>
      <c r="Y12"/>
    </row>
    <row r="13" spans="1:25" ht="14.25">
      <c r="A13" s="21">
        <v>136</v>
      </c>
      <c r="B13" s="46">
        <v>10</v>
      </c>
      <c r="C13" s="53">
        <v>5</v>
      </c>
      <c r="D13" s="5" t="str">
        <f>VLOOKUP(A13,'04.kolo prezentácia'!$A$2:$G$149,2,FALSE)</f>
        <v>Dušan</v>
      </c>
      <c r="E13" s="5" t="str">
        <f>VLOOKUP(A13,'04.kolo prezentácia'!$A$2:$G$149,3,FALSE)</f>
        <v>Piskora</v>
      </c>
      <c r="F13" s="6" t="str">
        <f>CONCATENATE('04.kolo výsledky '!$D13," ",'04.kolo výsledky '!$E13)</f>
        <v>Dušan Piskora</v>
      </c>
      <c r="G13" s="6" t="str">
        <f>VLOOKUP(A13,'04.kolo prezentácia'!$A$2:$G$150,4,FALSE)</f>
        <v>Ďurikam Team , Trenčín</v>
      </c>
      <c r="H13" s="30">
        <f>VLOOKUP(A13,'04.kolo prezentácia'!$A$2:$G$150,5,FALSE)</f>
        <v>1984</v>
      </c>
      <c r="I13" s="31" t="str">
        <f>VLOOKUP(A13,'04.kolo prezentácia'!$A$2:$G$150,7,FALSE)</f>
        <v>Muži B</v>
      </c>
      <c r="J13" s="32" t="str">
        <f>VLOOKUP('04.kolo výsledky '!$A13,'04.kolo stopky'!A:C,3,FALSE)</f>
        <v>00:30:56,61</v>
      </c>
      <c r="K13" s="32">
        <f t="shared" si="1"/>
        <v>0.002797987196180556</v>
      </c>
      <c r="L13" s="32">
        <f t="shared" si="2"/>
        <v>0.0020074074074074057</v>
      </c>
      <c r="M13" s="21"/>
      <c r="N13" s="3"/>
      <c r="O13" s="3"/>
      <c r="P13" s="3"/>
      <c r="Q13" s="3"/>
      <c r="R13" s="3"/>
      <c r="S13" s="3"/>
      <c r="T13" s="3"/>
      <c r="U13" s="3"/>
      <c r="V13" s="3"/>
      <c r="W13" s="26">
        <f t="shared" si="0"/>
        <v>0</v>
      </c>
      <c r="Y13"/>
    </row>
    <row r="14" spans="1:25" ht="14.25">
      <c r="A14" s="21">
        <v>133</v>
      </c>
      <c r="B14" s="46">
        <v>11</v>
      </c>
      <c r="C14" s="47">
        <v>2</v>
      </c>
      <c r="D14" s="5" t="str">
        <f>VLOOKUP(A14,'04.kolo prezentácia'!$A$2:$G$149,2,FALSE)</f>
        <v>Štefan</v>
      </c>
      <c r="E14" s="5" t="str">
        <f>VLOOKUP(A14,'04.kolo prezentácia'!$A$2:$G$149,3,FALSE)</f>
        <v>Červenka</v>
      </c>
      <c r="F14" s="6" t="str">
        <f>CONCATENATE('04.kolo výsledky '!$D14," ",'04.kolo výsledky '!$E14)</f>
        <v>Štefan Červenka</v>
      </c>
      <c r="G14" s="6" t="str">
        <f>VLOOKUP(A14,'04.kolo prezentácia'!$A$2:$G$150,4,FALSE)</f>
        <v>BK Slimák Trenčianska Teplá</v>
      </c>
      <c r="H14" s="30">
        <f>VLOOKUP(A14,'04.kolo prezentácia'!$A$2:$G$150,5,FALSE)</f>
        <v>1966</v>
      </c>
      <c r="I14" s="31" t="str">
        <f>VLOOKUP(A14,'04.kolo prezentácia'!$A$2:$G$150,7,FALSE)</f>
        <v>Muži D</v>
      </c>
      <c r="J14" s="32" t="str">
        <f>VLOOKUP('04.kolo výsledky '!$A14,'04.kolo stopky'!A:C,3,FALSE)</f>
        <v>00:32:15,53</v>
      </c>
      <c r="K14" s="32">
        <f t="shared" si="1"/>
        <v>0.0029169228636188277</v>
      </c>
      <c r="L14" s="32">
        <f t="shared" si="2"/>
        <v>0.0029208333333333343</v>
      </c>
      <c r="M14" s="21"/>
      <c r="N14" s="3"/>
      <c r="O14" s="3"/>
      <c r="P14" s="3"/>
      <c r="Q14" s="3"/>
      <c r="R14" s="3"/>
      <c r="S14" s="3"/>
      <c r="T14" s="3"/>
      <c r="U14" s="3"/>
      <c r="V14" s="3"/>
      <c r="W14" s="26">
        <f t="shared" si="0"/>
        <v>0</v>
      </c>
      <c r="Y14"/>
    </row>
    <row r="15" spans="1:25" ht="14.25">
      <c r="A15" s="21">
        <v>145</v>
      </c>
      <c r="B15" s="46">
        <v>12</v>
      </c>
      <c r="C15" s="47">
        <v>3</v>
      </c>
      <c r="D15" s="5" t="str">
        <f>VLOOKUP(A15,'04.kolo prezentácia'!$A$2:$G$149,2,FALSE)</f>
        <v>Jakub</v>
      </c>
      <c r="E15" s="5" t="str">
        <f>VLOOKUP(A15,'04.kolo prezentácia'!$A$2:$G$149,3,FALSE)</f>
        <v>Melo</v>
      </c>
      <c r="F15" s="6" t="str">
        <f>CONCATENATE('04.kolo výsledky '!$D15," ",'04.kolo výsledky '!$E15)</f>
        <v>Jakub Melo</v>
      </c>
      <c r="G15" s="6" t="str">
        <f>VLOOKUP(A15,'04.kolo prezentácia'!$A$2:$G$150,4,FALSE)</f>
        <v>Trencin</v>
      </c>
      <c r="H15" s="30">
        <f>VLOOKUP(A15,'04.kolo prezentácia'!$A$2:$G$150,5,FALSE)</f>
        <v>1988</v>
      </c>
      <c r="I15" s="31" t="str">
        <f>VLOOKUP(A15,'04.kolo prezentácia'!$A$2:$G$150,7,FALSE)</f>
        <v>Muži A</v>
      </c>
      <c r="J15" s="32" t="str">
        <f>VLOOKUP('04.kolo výsledky '!$A15,'04.kolo stopky'!A:C,3,FALSE)</f>
        <v>00:32:23,64</v>
      </c>
      <c r="K15" s="32">
        <f t="shared" si="1"/>
        <v>0.0029291449652777773</v>
      </c>
      <c r="L15" s="32">
        <f t="shared" si="2"/>
        <v>0.003014699074074069</v>
      </c>
      <c r="M15" s="21"/>
      <c r="N15" s="3"/>
      <c r="O15" s="3"/>
      <c r="P15" s="3"/>
      <c r="Q15" s="3"/>
      <c r="R15" s="3"/>
      <c r="S15" s="3"/>
      <c r="T15" s="3"/>
      <c r="U15" s="3"/>
      <c r="V15" s="3"/>
      <c r="W15" s="26">
        <f t="shared" si="0"/>
        <v>0</v>
      </c>
      <c r="Y15"/>
    </row>
    <row r="16" spans="1:25" ht="14.25">
      <c r="A16" s="21">
        <v>67</v>
      </c>
      <c r="B16" s="46">
        <v>13</v>
      </c>
      <c r="C16" s="46">
        <v>4</v>
      </c>
      <c r="D16" s="5" t="str">
        <f>VLOOKUP(A16,'04.kolo prezentácia'!$A$2:$G$149,2,FALSE)</f>
        <v>Martin</v>
      </c>
      <c r="E16" s="5" t="str">
        <f>VLOOKUP(A16,'04.kolo prezentácia'!$A$2:$G$149,3,FALSE)</f>
        <v>Hupčík</v>
      </c>
      <c r="F16" s="6" t="str">
        <f>CONCATENATE('04.kolo výsledky '!$D16," ",'04.kolo výsledky '!$E16)</f>
        <v>Martin Hupčík</v>
      </c>
      <c r="G16" s="6" t="str">
        <f>VLOOKUP(A16,'04.kolo prezentácia'!$A$2:$G$150,4,FALSE)</f>
        <v>Nová Dubnica</v>
      </c>
      <c r="H16" s="30">
        <f>VLOOKUP(A16,'04.kolo prezentácia'!$A$2:$G$150,5,FALSE)</f>
        <v>1997</v>
      </c>
      <c r="I16" s="31" t="str">
        <f>VLOOKUP(A16,'04.kolo prezentácia'!$A$2:$G$150,7,FALSE)</f>
        <v>Muži A</v>
      </c>
      <c r="J16" s="32" t="str">
        <f>VLOOKUP('04.kolo výsledky '!$A16,'04.kolo stopky'!A:C,3,FALSE)</f>
        <v>00:32:25,51</v>
      </c>
      <c r="K16" s="32">
        <f t="shared" si="1"/>
        <v>0.0029319631317515434</v>
      </c>
      <c r="L16" s="32">
        <f t="shared" si="2"/>
        <v>0.0030363425925925905</v>
      </c>
      <c r="M16" s="21"/>
      <c r="N16" s="3"/>
      <c r="O16" s="3"/>
      <c r="P16" s="3"/>
      <c r="Q16" s="3"/>
      <c r="R16" s="3"/>
      <c r="S16" s="3"/>
      <c r="T16" s="3"/>
      <c r="U16" s="3"/>
      <c r="V16" s="3"/>
      <c r="W16" s="26">
        <f t="shared" si="0"/>
        <v>0</v>
      </c>
      <c r="Y16"/>
    </row>
    <row r="17" spans="1:25" ht="14.25">
      <c r="A17" s="21">
        <v>79</v>
      </c>
      <c r="B17" s="46">
        <v>14</v>
      </c>
      <c r="C17" s="47">
        <v>1</v>
      </c>
      <c r="D17" s="5" t="str">
        <f>VLOOKUP(A17,'04.kolo prezentácia'!$A$2:$G$149,2,FALSE)</f>
        <v>Jana</v>
      </c>
      <c r="E17" s="5" t="str">
        <f>VLOOKUP(A17,'04.kolo prezentácia'!$A$2:$G$149,3,FALSE)</f>
        <v>Uradnikova</v>
      </c>
      <c r="F17" s="6" t="str">
        <f>CONCATENATE('04.kolo výsledky '!$D17," ",'04.kolo výsledky '!$E17)</f>
        <v>Jana Uradnikova</v>
      </c>
      <c r="G17" s="6" t="str">
        <f>VLOOKUP(A17,'04.kolo prezentácia'!$A$2:$G$150,4,FALSE)</f>
        <v>Druzba Piestany</v>
      </c>
      <c r="H17" s="30">
        <f>VLOOKUP(A17,'04.kolo prezentácia'!$A$2:$G$150,5,FALSE)</f>
        <v>1983</v>
      </c>
      <c r="I17" s="31" t="str">
        <f>VLOOKUP(A17,'04.kolo prezentácia'!$A$2:$G$150,7,FALSE)</f>
        <v>Ženy A</v>
      </c>
      <c r="J17" s="32" t="str">
        <f>VLOOKUP('04.kolo výsledky '!$A17,'04.kolo stopky'!A:C,3,FALSE)</f>
        <v>00:32:27,30</v>
      </c>
      <c r="K17" s="32">
        <f t="shared" si="1"/>
        <v>0.0029346607349537033</v>
      </c>
      <c r="L17" s="32">
        <f t="shared" si="2"/>
        <v>0.00305706018518518</v>
      </c>
      <c r="M17" s="21"/>
      <c r="N17" s="3"/>
      <c r="O17" s="3"/>
      <c r="P17" s="3"/>
      <c r="Q17" s="3"/>
      <c r="R17" s="3"/>
      <c r="S17" s="3"/>
      <c r="T17" s="3"/>
      <c r="U17" s="3"/>
      <c r="V17" s="3"/>
      <c r="W17" s="26">
        <f t="shared" si="0"/>
        <v>0</v>
      </c>
      <c r="Y17"/>
    </row>
    <row r="18" spans="1:25" ht="14.25">
      <c r="A18" s="21">
        <v>13</v>
      </c>
      <c r="B18" s="46">
        <v>15</v>
      </c>
      <c r="C18" s="47">
        <v>3</v>
      </c>
      <c r="D18" s="5" t="str">
        <f>VLOOKUP(A18,'04.kolo prezentácia'!$A$2:$G$149,2,FALSE)</f>
        <v>Juraj</v>
      </c>
      <c r="E18" s="5" t="str">
        <f>VLOOKUP(A18,'04.kolo prezentácia'!$A$2:$G$149,3,FALSE)</f>
        <v>HUDAK</v>
      </c>
      <c r="F18" s="6" t="str">
        <f>CONCATENATE('04.kolo výsledky '!$D18," ",'04.kolo výsledky '!$E18)</f>
        <v>Juraj HUDAK</v>
      </c>
      <c r="G18" s="6" t="str">
        <f>VLOOKUP(A18,'04.kolo prezentácia'!$A$2:$G$150,4,FALSE)</f>
        <v>Ďurikam Team , Trenčín</v>
      </c>
      <c r="H18" s="30">
        <f>VLOOKUP(A18,'04.kolo prezentácia'!$A$2:$G$150,5,FALSE)</f>
        <v>1973</v>
      </c>
      <c r="I18" s="31" t="str">
        <f>VLOOKUP(A18,'04.kolo prezentácia'!$A$2:$G$150,7,FALSE)</f>
        <v>Muži C</v>
      </c>
      <c r="J18" s="32" t="str">
        <f>VLOOKUP('04.kolo výsledky '!$A18,'04.kolo stopky'!A:C,3,FALSE)</f>
        <v>00:32:28,00</v>
      </c>
      <c r="K18" s="32">
        <f t="shared" si="1"/>
        <v>0.002935715663580247</v>
      </c>
      <c r="L18" s="32">
        <f t="shared" si="2"/>
        <v>0.0030651620370370364</v>
      </c>
      <c r="M18" s="21"/>
      <c r="N18" s="3"/>
      <c r="O18" s="3"/>
      <c r="P18" s="3"/>
      <c r="Q18" s="3"/>
      <c r="R18" s="3"/>
      <c r="S18" s="3"/>
      <c r="T18" s="3"/>
      <c r="U18" s="3"/>
      <c r="V18" s="3"/>
      <c r="W18" s="26">
        <f t="shared" si="0"/>
        <v>0</v>
      </c>
      <c r="Y18"/>
    </row>
    <row r="19" spans="1:25" ht="14.25">
      <c r="A19" s="21">
        <v>54</v>
      </c>
      <c r="B19" s="46">
        <v>16</v>
      </c>
      <c r="C19" s="47">
        <v>3</v>
      </c>
      <c r="D19" s="5" t="str">
        <f>VLOOKUP(A19,'04.kolo prezentácia'!$A$2:$G$149,2,FALSE)</f>
        <v>Vladimir</v>
      </c>
      <c r="E19" s="5" t="str">
        <f>VLOOKUP(A19,'04.kolo prezentácia'!$A$2:$G$149,3,FALSE)</f>
        <v>Koníček</v>
      </c>
      <c r="F19" s="6" t="str">
        <f>CONCATENATE('04.kolo výsledky '!$D19," ",'04.kolo výsledky '!$E19)</f>
        <v>Vladimir Koníček</v>
      </c>
      <c r="G19" s="6" t="str">
        <f>VLOOKUP(A19,'04.kolo prezentácia'!$A$2:$G$150,4,FALSE)</f>
        <v>Drietoma</v>
      </c>
      <c r="H19" s="30">
        <f>VLOOKUP(A19,'04.kolo prezentácia'!$A$2:$G$150,5,FALSE)</f>
        <v>1965</v>
      </c>
      <c r="I19" s="31" t="str">
        <f>VLOOKUP(A19,'04.kolo prezentácia'!$A$2:$G$150,7,FALSE)</f>
        <v>Muži D</v>
      </c>
      <c r="J19" s="32" t="str">
        <f>VLOOKUP('04.kolo výsledky '!$A19,'04.kolo stopky'!A:C,3,FALSE)</f>
        <v>00:33:04,17</v>
      </c>
      <c r="K19" s="32">
        <f t="shared" si="1"/>
        <v>0.0029902253327546294</v>
      </c>
      <c r="L19" s="32">
        <f t="shared" si="2"/>
        <v>0.003483796296296294</v>
      </c>
      <c r="M19" s="21"/>
      <c r="N19" s="3"/>
      <c r="O19" s="3"/>
      <c r="P19" s="3"/>
      <c r="Q19" s="3"/>
      <c r="R19" s="3"/>
      <c r="S19" s="3"/>
      <c r="T19" s="3"/>
      <c r="U19" s="3"/>
      <c r="V19" s="3"/>
      <c r="W19" s="26">
        <f t="shared" si="0"/>
        <v>0</v>
      </c>
      <c r="Y19"/>
    </row>
    <row r="20" spans="1:25" ht="14.25">
      <c r="A20" s="21">
        <v>126</v>
      </c>
      <c r="B20" s="46">
        <v>17</v>
      </c>
      <c r="C20" s="47">
        <v>1</v>
      </c>
      <c r="D20" s="5" t="str">
        <f>VLOOKUP(A20,'04.kolo prezentácia'!$A$2:$G$149,2,FALSE)</f>
        <v>Miroslav</v>
      </c>
      <c r="E20" s="5" t="str">
        <f>VLOOKUP(A20,'04.kolo prezentácia'!$A$2:$G$149,3,FALSE)</f>
        <v>Kováč</v>
      </c>
      <c r="F20" s="6" t="str">
        <f>CONCATENATE('04.kolo výsledky '!$D20," ",'04.kolo výsledky '!$E20)</f>
        <v>Miroslav Kováč</v>
      </c>
      <c r="G20" s="6" t="str">
        <f>VLOOKUP(A20,'04.kolo prezentácia'!$A$2:$G$150,4,FALSE)</f>
        <v>Trenčín</v>
      </c>
      <c r="H20" s="30">
        <f>VLOOKUP(A20,'04.kolo prezentácia'!$A$2:$G$150,5,FALSE)</f>
        <v>1952</v>
      </c>
      <c r="I20" s="31" t="str">
        <f>VLOOKUP(A20,'04.kolo prezentácia'!$A$2:$G$150,7,FALSE)</f>
        <v>Muži E</v>
      </c>
      <c r="J20" s="32" t="str">
        <f>VLOOKUP('04.kolo výsledky '!$A20,'04.kolo stopky'!A:C,3,FALSE)</f>
        <v>00:33:06,11</v>
      </c>
      <c r="K20" s="32">
        <f t="shared" si="1"/>
        <v>0.0029931489920910492</v>
      </c>
      <c r="L20" s="32">
        <f t="shared" si="2"/>
        <v>0.0035062499999999955</v>
      </c>
      <c r="M20" s="21"/>
      <c r="N20" s="3"/>
      <c r="O20" s="3"/>
      <c r="P20" s="3"/>
      <c r="Q20" s="3"/>
      <c r="R20" s="3"/>
      <c r="S20" s="3"/>
      <c r="T20" s="3"/>
      <c r="U20" s="3"/>
      <c r="V20" s="3"/>
      <c r="W20" s="26">
        <f t="shared" si="0"/>
        <v>0</v>
      </c>
      <c r="Y20"/>
    </row>
    <row r="21" spans="1:25" ht="14.25">
      <c r="A21" s="21">
        <v>93</v>
      </c>
      <c r="B21" s="46">
        <v>18</v>
      </c>
      <c r="C21" s="53">
        <v>6</v>
      </c>
      <c r="D21" s="5" t="str">
        <f>VLOOKUP(A21,'04.kolo prezentácia'!$A$2:$G$149,2,FALSE)</f>
        <v>Rastislav</v>
      </c>
      <c r="E21" s="5" t="str">
        <f>VLOOKUP(A21,'04.kolo prezentácia'!$A$2:$G$149,3,FALSE)</f>
        <v>Cabala</v>
      </c>
      <c r="F21" s="6" t="str">
        <f>CONCATENATE('04.kolo výsledky '!$D21," ",'04.kolo výsledky '!$E21)</f>
        <v>Rastislav Cabala</v>
      </c>
      <c r="G21" s="6" t="str">
        <f>VLOOKUP(A21,'04.kolo prezentácia'!$A$2:$G$150,4,FALSE)</f>
        <v>#RUNTRENCHTOWN</v>
      </c>
      <c r="H21" s="30">
        <f>VLOOKUP(A21,'04.kolo prezentácia'!$A$2:$G$150,5,FALSE)</f>
        <v>1978</v>
      </c>
      <c r="I21" s="31" t="str">
        <f>VLOOKUP(A21,'04.kolo prezentácia'!$A$2:$G$150,7,FALSE)</f>
        <v>Muži B</v>
      </c>
      <c r="J21" s="32" t="str">
        <f>VLOOKUP('04.kolo výsledky '!$A21,'04.kolo stopky'!A:C,3,FALSE)</f>
        <v>00:34:04,64</v>
      </c>
      <c r="K21" s="32">
        <f t="shared" si="1"/>
        <v>0.0030813560956790124</v>
      </c>
      <c r="L21" s="32">
        <f t="shared" si="2"/>
        <v>0.004183680555555555</v>
      </c>
      <c r="M21" s="21"/>
      <c r="N21" s="3"/>
      <c r="O21" s="3"/>
      <c r="P21" s="3"/>
      <c r="Q21" s="3"/>
      <c r="R21" s="3"/>
      <c r="S21" s="3"/>
      <c r="T21" s="3"/>
      <c r="U21" s="3"/>
      <c r="V21" s="3"/>
      <c r="W21" s="26">
        <f t="shared" si="0"/>
        <v>0</v>
      </c>
      <c r="Y21"/>
    </row>
    <row r="22" spans="1:25" ht="14.25">
      <c r="A22" s="21">
        <v>84</v>
      </c>
      <c r="B22" s="46">
        <v>19</v>
      </c>
      <c r="C22" s="46">
        <v>4</v>
      </c>
      <c r="D22" s="6" t="str">
        <f>VLOOKUP(A22,'04.kolo prezentácia'!$A$2:$G$149,2,FALSE)</f>
        <v>Ján</v>
      </c>
      <c r="E22" s="6" t="str">
        <f>VLOOKUP(A22,'04.kolo prezentácia'!$A$2:$G$149,3,FALSE)</f>
        <v>Ďuráči</v>
      </c>
      <c r="F22" s="6" t="str">
        <f>CONCATENATE('04.kolo výsledky '!$D22," ",'04.kolo výsledky '!$E22)</f>
        <v>Ján Ďuráči</v>
      </c>
      <c r="G22" s="6" t="str">
        <f>VLOOKUP(A22,'04.kolo prezentácia'!$A$2:$G$150,4,FALSE)</f>
        <v>Soblahov</v>
      </c>
      <c r="H22" s="30">
        <f>VLOOKUP(A22,'04.kolo prezentácia'!$A$2:$G$150,5,FALSE)</f>
        <v>1965</v>
      </c>
      <c r="I22" s="31" t="str">
        <f>VLOOKUP(A22,'04.kolo prezentácia'!$A$2:$G$150,7,FALSE)</f>
        <v>Muži D</v>
      </c>
      <c r="J22" s="32" t="str">
        <f>VLOOKUP('04.kolo výsledky '!$A22,'04.kolo stopky'!A:C,3,FALSE)</f>
        <v>00:34:15,27</v>
      </c>
      <c r="K22" s="32">
        <f t="shared" si="1"/>
        <v>0.003097375940393519</v>
      </c>
      <c r="L22" s="32">
        <f t="shared" si="2"/>
        <v>0.004306712962962964</v>
      </c>
      <c r="M22" s="21"/>
      <c r="N22" s="3"/>
      <c r="O22" s="3"/>
      <c r="P22" s="3"/>
      <c r="Q22" s="3"/>
      <c r="R22" s="3"/>
      <c r="S22" s="3"/>
      <c r="T22" s="3"/>
      <c r="U22" s="3"/>
      <c r="V22" s="3"/>
      <c r="W22" s="26">
        <f t="shared" si="0"/>
        <v>0</v>
      </c>
      <c r="Y22"/>
    </row>
    <row r="23" spans="1:25" ht="14.25">
      <c r="A23" s="21">
        <v>10</v>
      </c>
      <c r="B23" s="46">
        <v>20</v>
      </c>
      <c r="C23" s="47">
        <v>1</v>
      </c>
      <c r="D23" s="5" t="str">
        <f>VLOOKUP(A23,'04.kolo prezentácia'!$A$2:$G$149,2,FALSE)</f>
        <v>Jitka</v>
      </c>
      <c r="E23" s="5" t="str">
        <f>VLOOKUP(A23,'04.kolo prezentácia'!$A$2:$G$149,3,FALSE)</f>
        <v>Hudakova</v>
      </c>
      <c r="F23" s="6" t="str">
        <f>CONCATENATE('04.kolo výsledky '!$D23," ",'04.kolo výsledky '!$E23)</f>
        <v>Jitka Hudakova</v>
      </c>
      <c r="G23" s="6" t="str">
        <f>VLOOKUP(A23,'04.kolo prezentácia'!$A$2:$G$150,4,FALSE)</f>
        <v>ĎurikamTeam , Trenčín</v>
      </c>
      <c r="H23" s="30">
        <f>VLOOKUP(A23,'04.kolo prezentácia'!$A$2:$G$150,5,FALSE)</f>
        <v>1971</v>
      </c>
      <c r="I23" s="31" t="str">
        <f>VLOOKUP(A23,'04.kolo prezentácia'!$A$2:$G$150,7,FALSE)</f>
        <v>Ženy B</v>
      </c>
      <c r="J23" s="32" t="str">
        <f>VLOOKUP('04.kolo výsledky '!$A23,'04.kolo stopky'!A:C,3,FALSE)</f>
        <v>00:34:16,97</v>
      </c>
      <c r="K23" s="32">
        <f t="shared" si="1"/>
        <v>0.0030999379099151234</v>
      </c>
      <c r="L23" s="32">
        <f t="shared" si="2"/>
        <v>0.0043263888888888866</v>
      </c>
      <c r="M23" s="21"/>
      <c r="N23" s="3"/>
      <c r="O23" s="3"/>
      <c r="P23" s="3"/>
      <c r="Q23" s="3"/>
      <c r="R23" s="3"/>
      <c r="S23" s="3"/>
      <c r="T23" s="3"/>
      <c r="U23" s="3"/>
      <c r="V23" s="3"/>
      <c r="W23" s="26">
        <f t="shared" si="0"/>
        <v>0</v>
      </c>
      <c r="Y23"/>
    </row>
    <row r="24" spans="1:25" ht="14.25">
      <c r="A24" s="21">
        <v>66</v>
      </c>
      <c r="B24" s="46">
        <v>21</v>
      </c>
      <c r="C24" s="46">
        <v>4</v>
      </c>
      <c r="D24" s="5" t="str">
        <f>VLOOKUP(A24,'04.kolo prezentácia'!$A$2:$G$149,2,FALSE)</f>
        <v>Daniel</v>
      </c>
      <c r="E24" s="5" t="str">
        <f>VLOOKUP(A24,'04.kolo prezentácia'!$A$2:$G$149,3,FALSE)</f>
        <v>Zubo</v>
      </c>
      <c r="F24" s="6" t="str">
        <f>CONCATENATE('04.kolo výsledky '!$D24," ",'04.kolo výsledky '!$E24)</f>
        <v>Daniel Zubo</v>
      </c>
      <c r="G24" s="6" t="str">
        <f>VLOOKUP(A24,'04.kolo prezentácia'!$A$2:$G$150,4,FALSE)</f>
        <v>ZSR Nova Dubnica</v>
      </c>
      <c r="H24" s="30">
        <f>VLOOKUP(A24,'04.kolo prezentácia'!$A$2:$G$150,5,FALSE)</f>
        <v>1969</v>
      </c>
      <c r="I24" s="31" t="str">
        <f>VLOOKUP(A24,'04.kolo prezentácia'!$A$2:$G$150,7,FALSE)</f>
        <v>Muži C</v>
      </c>
      <c r="J24" s="32" t="str">
        <f>VLOOKUP('04.kolo výsledky '!$A24,'04.kolo stopky'!A:C,3,FALSE)</f>
        <v>00:34:20,96</v>
      </c>
      <c r="K24" s="32">
        <f t="shared" si="1"/>
        <v>0.0031059510030864205</v>
      </c>
      <c r="L24" s="32">
        <f t="shared" si="2"/>
        <v>0.004372569444444446</v>
      </c>
      <c r="M24" s="21"/>
      <c r="N24" s="3"/>
      <c r="O24" s="3"/>
      <c r="P24" s="3"/>
      <c r="Q24" s="3"/>
      <c r="R24" s="3"/>
      <c r="S24" s="3"/>
      <c r="T24" s="3"/>
      <c r="U24" s="3"/>
      <c r="V24" s="3"/>
      <c r="W24" s="26">
        <f t="shared" si="0"/>
        <v>0</v>
      </c>
      <c r="Y24"/>
    </row>
    <row r="25" spans="1:25" ht="14.25">
      <c r="A25" s="21">
        <v>96</v>
      </c>
      <c r="B25" s="46">
        <v>22</v>
      </c>
      <c r="C25" s="46">
        <v>5</v>
      </c>
      <c r="D25" s="5" t="str">
        <f>VLOOKUP(A25,'04.kolo prezentácia'!$A$2:$G$149,2,FALSE)</f>
        <v>Ondřej</v>
      </c>
      <c r="E25" s="5" t="str">
        <f>VLOOKUP(A25,'04.kolo prezentácia'!$A$2:$G$149,3,FALSE)</f>
        <v>Tluka</v>
      </c>
      <c r="F25" s="6" t="str">
        <f>CONCATENATE('04.kolo výsledky '!$D25," ",'04.kolo výsledky '!$E25)</f>
        <v>Ondřej Tluka</v>
      </c>
      <c r="G25" s="6" t="str">
        <f>VLOOKUP(A25,'04.kolo prezentácia'!$A$2:$G$150,4,FALSE)</f>
        <v>Trenčín</v>
      </c>
      <c r="H25" s="30">
        <f>VLOOKUP(A25,'04.kolo prezentácia'!$A$2:$G$150,5,FALSE)</f>
        <v>1976</v>
      </c>
      <c r="I25" s="31" t="str">
        <f>VLOOKUP(A25,'04.kolo prezentácia'!$A$2:$G$150,7,FALSE)</f>
        <v>Muži C</v>
      </c>
      <c r="J25" s="32" t="str">
        <f>VLOOKUP('04.kolo výsledky '!$A25,'04.kolo stopky'!A:C,3,FALSE)</f>
        <v>00:34:45,41</v>
      </c>
      <c r="K25" s="32">
        <f t="shared" si="1"/>
        <v>0.003142798152970679</v>
      </c>
      <c r="L25" s="32">
        <f t="shared" si="2"/>
        <v>0.004655555555555555</v>
      </c>
      <c r="M25" s="21"/>
      <c r="N25" s="3"/>
      <c r="O25" s="3"/>
      <c r="P25" s="3"/>
      <c r="Q25" s="3"/>
      <c r="R25" s="3"/>
      <c r="S25" s="3"/>
      <c r="T25" s="3"/>
      <c r="U25" s="3"/>
      <c r="V25" s="3"/>
      <c r="W25" s="26">
        <f t="shared" si="0"/>
        <v>0</v>
      </c>
      <c r="Y25"/>
    </row>
    <row r="26" spans="1:25" ht="14.25">
      <c r="A26" s="21">
        <v>81</v>
      </c>
      <c r="B26" s="46">
        <v>23</v>
      </c>
      <c r="C26" s="47">
        <v>2</v>
      </c>
      <c r="D26" s="5" t="str">
        <f>VLOOKUP(A26,'04.kolo prezentácia'!$A$2:$G$149,2,FALSE)</f>
        <v>Veronika</v>
      </c>
      <c r="E26" s="5" t="str">
        <f>VLOOKUP(A26,'04.kolo prezentácia'!$A$2:$G$149,3,FALSE)</f>
        <v>Bakalárová</v>
      </c>
      <c r="F26" s="6" t="str">
        <f>CONCATENATE('04.kolo výsledky '!$D26," ",'04.kolo výsledky '!$E26)</f>
        <v>Veronika Bakalárová</v>
      </c>
      <c r="G26" s="6" t="str">
        <f>VLOOKUP(A26,'04.kolo prezentácia'!$A$2:$G$150,4,FALSE)</f>
        <v>Trenčín</v>
      </c>
      <c r="H26" s="30">
        <f>VLOOKUP(A26,'04.kolo prezentácia'!$A$2:$G$150,5,FALSE)</f>
        <v>1987</v>
      </c>
      <c r="I26" s="31" t="str">
        <f>VLOOKUP(A26,'04.kolo prezentácia'!$A$2:$G$150,7,FALSE)</f>
        <v>Ženy A</v>
      </c>
      <c r="J26" s="32" t="str">
        <f>VLOOKUP('04.kolo výsledky '!$A26,'04.kolo stopky'!A:C,3,FALSE)</f>
        <v>00:34:57,22</v>
      </c>
      <c r="K26" s="32">
        <f t="shared" si="1"/>
        <v>0.0031605963059413576</v>
      </c>
      <c r="L26" s="32">
        <f t="shared" si="2"/>
        <v>0.004792245370370367</v>
      </c>
      <c r="M26" s="21"/>
      <c r="N26" s="43"/>
      <c r="O26" s="43"/>
      <c r="P26" s="43"/>
      <c r="Q26" s="43"/>
      <c r="R26" s="43"/>
      <c r="S26" s="43"/>
      <c r="T26" s="43"/>
      <c r="U26" s="43"/>
      <c r="V26" s="43"/>
      <c r="W26" s="26">
        <f t="shared" si="0"/>
        <v>0</v>
      </c>
      <c r="Y26"/>
    </row>
    <row r="27" spans="1:25" ht="14.25">
      <c r="A27" s="21">
        <v>146</v>
      </c>
      <c r="B27" s="46">
        <v>24</v>
      </c>
      <c r="C27" s="46">
        <v>5</v>
      </c>
      <c r="D27" s="5" t="str">
        <f>VLOOKUP(A27,'04.kolo prezentácia'!$A$2:$G$149,2,FALSE)</f>
        <v>Peter</v>
      </c>
      <c r="E27" s="5" t="str">
        <f>VLOOKUP(A27,'04.kolo prezentácia'!$A$2:$G$149,3,FALSE)</f>
        <v>Atalovič</v>
      </c>
      <c r="F27" s="6" t="str">
        <f>CONCATENATE('04.kolo výsledky '!$D27," ",'04.kolo výsledky '!$E27)</f>
        <v>Peter Atalovič</v>
      </c>
      <c r="G27" s="6" t="str">
        <f>VLOOKUP(A27,'04.kolo prezentácia'!$A$2:$G$150,4,FALSE)</f>
        <v>Trenčín</v>
      </c>
      <c r="H27" s="30">
        <f>VLOOKUP(A27,'04.kolo prezentácia'!$A$2:$G$150,5,FALSE)</f>
        <v>1989</v>
      </c>
      <c r="I27" s="31" t="str">
        <f>VLOOKUP(A27,'04.kolo prezentácia'!$A$2:$G$150,7,FALSE)</f>
        <v>Muži A</v>
      </c>
      <c r="J27" s="32" t="str">
        <f>VLOOKUP('04.kolo výsledky '!$A27,'04.kolo stopky'!A:C,3,FALSE)</f>
        <v>00:35:00,10</v>
      </c>
      <c r="K27" s="32">
        <f t="shared" si="1"/>
        <v>0.003164936583719136</v>
      </c>
      <c r="L27" s="32">
        <f t="shared" si="2"/>
        <v>0.0048255787037037035</v>
      </c>
      <c r="M27" s="21"/>
      <c r="N27" s="3"/>
      <c r="O27" s="3"/>
      <c r="P27" s="3"/>
      <c r="Q27" s="3"/>
      <c r="R27" s="3"/>
      <c r="S27" s="3"/>
      <c r="T27" s="3"/>
      <c r="U27" s="3"/>
      <c r="V27" s="3"/>
      <c r="W27" s="26">
        <f t="shared" si="0"/>
        <v>0</v>
      </c>
      <c r="Y27"/>
    </row>
    <row r="28" spans="1:25" ht="14.25">
      <c r="A28" s="21">
        <v>153</v>
      </c>
      <c r="B28" s="46">
        <v>25</v>
      </c>
      <c r="C28" s="46">
        <v>6</v>
      </c>
      <c r="D28" s="5" t="str">
        <f>VLOOKUP(A28,'04.kolo prezentácia'!$A$2:$G$149,2,FALSE)</f>
        <v>Ondrej</v>
      </c>
      <c r="E28" s="5" t="str">
        <f>VLOOKUP(A28,'04.kolo prezentácia'!$A$2:$G$149,3,FALSE)</f>
        <v>Pruška</v>
      </c>
      <c r="F28" s="6" t="str">
        <f>CONCATENATE('04.kolo výsledky '!$D28," ",'04.kolo výsledky '!$E28)</f>
        <v>Ondrej Pruška</v>
      </c>
      <c r="G28" s="6" t="str">
        <f>VLOOKUP(A28,'04.kolo prezentácia'!$A$2:$G$150,4,FALSE)</f>
        <v>Športové gymnázium Trenčín</v>
      </c>
      <c r="H28" s="30">
        <f>VLOOKUP(A28,'04.kolo prezentácia'!$A$2:$G$150,5,FALSE)</f>
        <v>2000</v>
      </c>
      <c r="I28" s="31" t="str">
        <f>VLOOKUP(A28,'04.kolo prezentácia'!$A$2:$G$150,7,FALSE)</f>
        <v>Muži A</v>
      </c>
      <c r="J28" s="32" t="str">
        <f>VLOOKUP('04.kolo výsledky '!$A28,'04.kolo stopky'!A:C,3,FALSE)</f>
        <v>00:35:05,50</v>
      </c>
      <c r="K28" s="32">
        <f t="shared" si="1"/>
        <v>0.0031730746045524694</v>
      </c>
      <c r="L28" s="32">
        <f t="shared" si="2"/>
        <v>0.0048880787037037035</v>
      </c>
      <c r="M28" s="21"/>
      <c r="N28" s="3"/>
      <c r="O28" s="3"/>
      <c r="P28" s="3"/>
      <c r="Q28" s="3"/>
      <c r="R28" s="3"/>
      <c r="S28" s="3"/>
      <c r="T28" s="3"/>
      <c r="U28" s="3"/>
      <c r="V28" s="3"/>
      <c r="W28" s="26">
        <f t="shared" si="0"/>
        <v>0</v>
      </c>
      <c r="Y28"/>
    </row>
    <row r="29" spans="1:25" ht="14.25">
      <c r="A29" s="21">
        <v>135</v>
      </c>
      <c r="B29" s="46">
        <v>26</v>
      </c>
      <c r="C29" s="53">
        <v>7</v>
      </c>
      <c r="D29" s="5" t="str">
        <f>VLOOKUP(A29,'04.kolo prezentácia'!$A$2:$G$149,2,FALSE)</f>
        <v>Martin</v>
      </c>
      <c r="E29" s="5" t="str">
        <f>VLOOKUP(A29,'04.kolo prezentácia'!$A$2:$G$149,3,FALSE)</f>
        <v>Vrzba</v>
      </c>
      <c r="F29" s="6" t="str">
        <f>CONCATENATE('04.kolo výsledky '!$D29," ",'04.kolo výsledky '!$E29)</f>
        <v>Martin Vrzba</v>
      </c>
      <c r="G29" s="6" t="str">
        <f>VLOOKUP(A29,'04.kolo prezentácia'!$A$2:$G$150,4,FALSE)</f>
        <v>Trenčín</v>
      </c>
      <c r="H29" s="30">
        <f>VLOOKUP(A29,'04.kolo prezentácia'!$A$2:$G$150,5,FALSE)</f>
        <v>1984</v>
      </c>
      <c r="I29" s="31" t="str">
        <f>VLOOKUP(A29,'04.kolo prezentácia'!$A$2:$G$150,7,FALSE)</f>
        <v>Muži B</v>
      </c>
      <c r="J29" s="32" t="str">
        <f>VLOOKUP('04.kolo výsledky '!$A29,'04.kolo stopky'!A:C,3,FALSE)</f>
        <v>00:35:13,53</v>
      </c>
      <c r="K29" s="32">
        <f t="shared" si="1"/>
        <v>0.0031851761429398146</v>
      </c>
      <c r="L29" s="32">
        <f t="shared" si="2"/>
        <v>0.004981018518518513</v>
      </c>
      <c r="M29" s="21"/>
      <c r="N29" s="3"/>
      <c r="O29" s="3"/>
      <c r="P29" s="3"/>
      <c r="Q29" s="3"/>
      <c r="R29" s="3"/>
      <c r="S29" s="3"/>
      <c r="T29" s="3"/>
      <c r="U29" s="3"/>
      <c r="V29" s="3"/>
      <c r="W29" s="26">
        <f t="shared" si="0"/>
        <v>0</v>
      </c>
      <c r="Y29"/>
    </row>
    <row r="30" spans="1:25" ht="14.25">
      <c r="A30" s="21">
        <v>125</v>
      </c>
      <c r="B30" s="46">
        <v>27</v>
      </c>
      <c r="C30" s="47">
        <v>3</v>
      </c>
      <c r="D30" s="5" t="str">
        <f>VLOOKUP(A30,'04.kolo prezentácia'!$A$2:$G$149,2,FALSE)</f>
        <v>Bibiána</v>
      </c>
      <c r="E30" s="5" t="str">
        <f>VLOOKUP(A30,'04.kolo prezentácia'!$A$2:$G$149,3,FALSE)</f>
        <v>Vaská</v>
      </c>
      <c r="F30" s="6" t="str">
        <f>CONCATENATE('04.kolo výsledky '!$D30," ",'04.kolo výsledky '!$E30)</f>
        <v>Bibiána Vaská</v>
      </c>
      <c r="G30" s="6" t="str">
        <f>VLOOKUP(A30,'04.kolo prezentácia'!$A$2:$G$150,4,FALSE)</f>
        <v>Nová Dubnica</v>
      </c>
      <c r="H30" s="30">
        <f>VLOOKUP(A30,'04.kolo prezentácia'!$A$2:$G$150,5,FALSE)</f>
        <v>1990</v>
      </c>
      <c r="I30" s="31" t="str">
        <f>VLOOKUP(A30,'04.kolo prezentácia'!$A$2:$G$150,7,FALSE)</f>
        <v>Ženy A</v>
      </c>
      <c r="J30" s="32" t="str">
        <f>VLOOKUP('04.kolo výsledky '!$A30,'04.kolo stopky'!A:C,3,FALSE)</f>
        <v>00:35:27,80</v>
      </c>
      <c r="K30" s="32">
        <f t="shared" si="1"/>
        <v>0.003206681616512346</v>
      </c>
      <c r="L30" s="32">
        <f t="shared" si="2"/>
        <v>0.005146180555555553</v>
      </c>
      <c r="M30" s="21"/>
      <c r="N30" s="3"/>
      <c r="O30" s="3"/>
      <c r="P30" s="3"/>
      <c r="Q30" s="3"/>
      <c r="R30" s="3"/>
      <c r="S30" s="3"/>
      <c r="T30" s="3"/>
      <c r="U30" s="3"/>
      <c r="V30" s="3"/>
      <c r="W30" s="26">
        <f t="shared" si="0"/>
        <v>0</v>
      </c>
      <c r="Y30"/>
    </row>
    <row r="31" spans="1:25" ht="14.25">
      <c r="A31" s="21">
        <v>152</v>
      </c>
      <c r="B31" s="46">
        <v>28</v>
      </c>
      <c r="C31" s="53">
        <v>8</v>
      </c>
      <c r="D31" s="5" t="str">
        <f>VLOOKUP(A31,'04.kolo prezentácia'!$A$2:$G$149,2,FALSE)</f>
        <v>Oliver</v>
      </c>
      <c r="E31" s="5" t="str">
        <f>VLOOKUP(A31,'04.kolo prezentácia'!$A$2:$G$149,3,FALSE)</f>
        <v>Galandák</v>
      </c>
      <c r="F31" s="6" t="str">
        <f>CONCATENATE('04.kolo výsledky '!$D31," ",'04.kolo výsledky '!$E31)</f>
        <v>Oliver Galandák</v>
      </c>
      <c r="G31" s="6" t="str">
        <f>VLOOKUP(A31,'04.kolo prezentácia'!$A$2:$G$150,4,FALSE)</f>
        <v>Trenčín</v>
      </c>
      <c r="H31" s="30">
        <f>VLOOKUP(A31,'04.kolo prezentácia'!$A$2:$G$150,5,FALSE)</f>
        <v>1986</v>
      </c>
      <c r="I31" s="31" t="str">
        <f>VLOOKUP(A31,'04.kolo prezentácia'!$A$2:$G$150,7,FALSE)</f>
        <v>Muži B</v>
      </c>
      <c r="J31" s="32" t="str">
        <f>VLOOKUP('04.kolo výsledky '!$A31,'04.kolo stopky'!A:C,3,FALSE)</f>
        <v>00:35:32,26</v>
      </c>
      <c r="K31" s="32">
        <f t="shared" si="1"/>
        <v>0.0032134030189043213</v>
      </c>
      <c r="L31" s="32">
        <f t="shared" si="2"/>
        <v>0.005197800925925925</v>
      </c>
      <c r="M31" s="21"/>
      <c r="N31" s="3"/>
      <c r="O31" s="3"/>
      <c r="P31" s="3"/>
      <c r="Q31" s="3"/>
      <c r="R31" s="3"/>
      <c r="S31" s="3"/>
      <c r="T31" s="3"/>
      <c r="U31" s="3"/>
      <c r="V31" s="3"/>
      <c r="W31" s="26">
        <f t="shared" si="0"/>
        <v>0</v>
      </c>
      <c r="Y31"/>
    </row>
    <row r="32" spans="1:25" ht="14.25">
      <c r="A32" s="21">
        <v>71</v>
      </c>
      <c r="B32" s="46">
        <v>29</v>
      </c>
      <c r="C32" s="53">
        <v>1</v>
      </c>
      <c r="D32" s="5" t="str">
        <f>VLOOKUP(A32,'04.kolo prezentácia'!$A$2:$G$149,2,FALSE)</f>
        <v>Anton</v>
      </c>
      <c r="E32" s="5" t="str">
        <f>VLOOKUP(A32,'04.kolo prezentácia'!$A$2:$G$149,3,FALSE)</f>
        <v>Blaško</v>
      </c>
      <c r="F32" s="6" t="str">
        <f>CONCATENATE('04.kolo výsledky '!$D32," ",'04.kolo výsledky '!$E32)</f>
        <v>Anton Blaško</v>
      </c>
      <c r="G32" s="6" t="str">
        <f>VLOOKUP(A32,'04.kolo prezentácia'!$A$2:$G$150,4,FALSE)</f>
        <v>Dubnica n/v</v>
      </c>
      <c r="H32" s="30">
        <f>VLOOKUP(A32,'04.kolo prezentácia'!$A$2:$G$150,5,FALSE)</f>
        <v>1965</v>
      </c>
      <c r="I32" s="31" t="str">
        <f>VLOOKUP(A32,'04.kolo prezentácia'!$A$2:$G$150,7,FALSE)</f>
        <v>Muži D</v>
      </c>
      <c r="J32" s="32" t="str">
        <f>VLOOKUP('04.kolo výsledky '!$A32,'04.kolo stopky'!A:C,3,FALSE)</f>
        <v>00:35:40,32</v>
      </c>
      <c r="K32" s="32">
        <f t="shared" si="1"/>
        <v>0.0032255497685185182</v>
      </c>
      <c r="L32" s="32">
        <f t="shared" si="2"/>
        <v>0.005291087962962959</v>
      </c>
      <c r="M32" s="21"/>
      <c r="N32" s="3"/>
      <c r="O32" s="3"/>
      <c r="P32" s="3"/>
      <c r="Q32" s="3"/>
      <c r="R32" s="3"/>
      <c r="S32" s="3"/>
      <c r="T32" s="3"/>
      <c r="U32" s="3"/>
      <c r="V32" s="3"/>
      <c r="W32" s="26">
        <f t="shared" si="0"/>
        <v>0</v>
      </c>
      <c r="Y32"/>
    </row>
    <row r="33" spans="1:25" ht="14.25">
      <c r="A33" s="21">
        <v>154</v>
      </c>
      <c r="B33" s="46">
        <v>30</v>
      </c>
      <c r="C33" s="53">
        <v>6</v>
      </c>
      <c r="D33" s="6" t="str">
        <f>VLOOKUP(A33,'04.kolo prezentácia'!$A$2:$G$149,2,FALSE)</f>
        <v>Stanislav</v>
      </c>
      <c r="E33" s="6" t="str">
        <f>VLOOKUP(A33,'04.kolo prezentácia'!$A$2:$G$149,3,FALSE)</f>
        <v>Ďuriga</v>
      </c>
      <c r="F33" s="6" t="str">
        <f>CONCATENATE('04.kolo výsledky '!$D33," ",'04.kolo výsledky '!$E33)</f>
        <v>Stanislav Ďuriga</v>
      </c>
      <c r="G33" s="6" t="str">
        <f>VLOOKUP(A33,'04.kolo prezentácia'!$A$2:$G$150,4,FALSE)</f>
        <v>Trenčín</v>
      </c>
      <c r="H33" s="30">
        <f>VLOOKUP(A33,'04.kolo prezentácia'!$A$2:$G$150,5,FALSE)</f>
        <v>1961</v>
      </c>
      <c r="I33" s="31" t="str">
        <f>VLOOKUP(A33,'04.kolo prezentácia'!$A$2:$G$150,7,FALSE)</f>
        <v>Muži D</v>
      </c>
      <c r="J33" s="32" t="str">
        <f>VLOOKUP('04.kolo výsledky '!$A33,'04.kolo stopky'!A:C,3,FALSE)</f>
        <v>00:36:11,26</v>
      </c>
      <c r="K33" s="32">
        <f t="shared" si="1"/>
        <v>0.0032721776138117283</v>
      </c>
      <c r="L33" s="32">
        <f t="shared" si="2"/>
        <v>0.005649189814814812</v>
      </c>
      <c r="M33" s="21"/>
      <c r="N33" s="3"/>
      <c r="O33" s="3"/>
      <c r="P33" s="3"/>
      <c r="Q33" s="3"/>
      <c r="R33" s="3"/>
      <c r="S33" s="3"/>
      <c r="T33" s="3"/>
      <c r="U33" s="3"/>
      <c r="V33" s="3"/>
      <c r="W33" s="26">
        <f t="shared" si="0"/>
        <v>0</v>
      </c>
      <c r="Y33"/>
    </row>
    <row r="34" spans="1:25" ht="14.25">
      <c r="A34" s="21">
        <v>52</v>
      </c>
      <c r="B34" s="46">
        <v>31</v>
      </c>
      <c r="C34" s="53">
        <v>9</v>
      </c>
      <c r="D34" s="5" t="str">
        <f>VLOOKUP(A34,'04.kolo prezentácia'!$A$2:$G$149,2,FALSE)</f>
        <v>Peter</v>
      </c>
      <c r="E34" s="5" t="str">
        <f>VLOOKUP(A34,'04.kolo prezentácia'!$A$2:$G$149,3,FALSE)</f>
        <v>Marcinát</v>
      </c>
      <c r="F34" s="6" t="str">
        <f>CONCATENATE('04.kolo výsledky '!$D34," ",'04.kolo výsledky '!$E34)</f>
        <v>Peter Marcinát</v>
      </c>
      <c r="G34" s="6" t="str">
        <f>VLOOKUP(A34,'04.kolo prezentácia'!$A$2:$G$150,4,FALSE)</f>
        <v>Trenčín</v>
      </c>
      <c r="H34" s="30">
        <f>VLOOKUP(A34,'04.kolo prezentácia'!$A$2:$G$150,5,FALSE)</f>
        <v>1986</v>
      </c>
      <c r="I34" s="31" t="str">
        <f>VLOOKUP(A34,'04.kolo prezentácia'!$A$2:$G$150,7,FALSE)</f>
        <v>Muži B</v>
      </c>
      <c r="J34" s="32" t="str">
        <f>VLOOKUP('04.kolo výsledky '!$A34,'04.kolo stopky'!A:C,3,FALSE)</f>
        <v>00:36:12,44</v>
      </c>
      <c r="K34" s="32">
        <f t="shared" si="1"/>
        <v>0.003273955922067901</v>
      </c>
      <c r="L34" s="32">
        <f t="shared" si="2"/>
        <v>0.005662847222222218</v>
      </c>
      <c r="M34" s="21"/>
      <c r="N34" s="3"/>
      <c r="O34" s="3"/>
      <c r="P34" s="3"/>
      <c r="Q34" s="3"/>
      <c r="R34" s="3"/>
      <c r="S34" s="3"/>
      <c r="T34" s="3"/>
      <c r="U34" s="3"/>
      <c r="V34" s="3"/>
      <c r="W34" s="26">
        <f t="shared" si="0"/>
        <v>0</v>
      </c>
      <c r="Y34"/>
    </row>
    <row r="35" spans="1:25" ht="14.25">
      <c r="A35" s="21">
        <v>132</v>
      </c>
      <c r="B35" s="46">
        <v>32</v>
      </c>
      <c r="C35" s="53">
        <v>7</v>
      </c>
      <c r="D35" s="5" t="str">
        <f>VLOOKUP(A35,'04.kolo prezentácia'!$A$2:$G$149,2,FALSE)</f>
        <v>Jaraj</v>
      </c>
      <c r="E35" s="5" t="str">
        <f>VLOOKUP(A35,'04.kolo prezentácia'!$A$2:$G$149,3,FALSE)</f>
        <v>Haninec</v>
      </c>
      <c r="F35" s="6" t="str">
        <f>CONCATENATE('04.kolo výsledky '!$D35," ",'04.kolo výsledky '!$E35)</f>
        <v>Jaraj Haninec</v>
      </c>
      <c r="G35" s="6" t="str">
        <f>VLOOKUP(A35,'04.kolo prezentácia'!$A$2:$G$150,4,FALSE)</f>
        <v>BK Slimák Trenčianska Teplá</v>
      </c>
      <c r="H35" s="30">
        <f>VLOOKUP(A35,'04.kolo prezentácia'!$A$2:$G$150,5,FALSE)</f>
        <v>1957</v>
      </c>
      <c r="I35" s="31" t="str">
        <f>VLOOKUP(A35,'04.kolo prezentácia'!$A$2:$G$150,7,FALSE)</f>
        <v>Muži D</v>
      </c>
      <c r="J35" s="32" t="str">
        <f>VLOOKUP('04.kolo výsledky '!$A35,'04.kolo stopky'!A:C,3,FALSE)</f>
        <v>00:36:21,01</v>
      </c>
      <c r="K35" s="32">
        <f t="shared" si="1"/>
        <v>0.0032868712625385805</v>
      </c>
      <c r="L35" s="32">
        <f t="shared" si="2"/>
        <v>0.005762037037037038</v>
      </c>
      <c r="M35" s="21"/>
      <c r="N35" s="3"/>
      <c r="O35" s="3"/>
      <c r="P35" s="3"/>
      <c r="Q35" s="3"/>
      <c r="R35" s="3"/>
      <c r="S35" s="3"/>
      <c r="T35" s="3"/>
      <c r="U35" s="3"/>
      <c r="V35" s="3"/>
      <c r="W35" s="26">
        <f t="shared" si="0"/>
        <v>0</v>
      </c>
      <c r="Y35"/>
    </row>
    <row r="36" spans="1:25" ht="14.25">
      <c r="A36" s="21">
        <v>111</v>
      </c>
      <c r="B36" s="46">
        <v>33</v>
      </c>
      <c r="C36" s="53">
        <v>1</v>
      </c>
      <c r="D36" s="5" t="str">
        <f>VLOOKUP(A36,'04.kolo prezentácia'!$A$2:$G$149,2,FALSE)</f>
        <v>Jana</v>
      </c>
      <c r="E36" s="5" t="str">
        <f>VLOOKUP(A36,'04.kolo prezentácia'!$A$2:$G$149,3,FALSE)</f>
        <v>Macková</v>
      </c>
      <c r="F36" s="6" t="str">
        <f>CONCATENATE('04.kolo výsledky '!$D36," ",'04.kolo výsledky '!$E36)</f>
        <v>Jana Macková</v>
      </c>
      <c r="G36" s="6" t="str">
        <f>VLOOKUP(A36,'04.kolo prezentácia'!$A$2:$G$150,4,FALSE)</f>
        <v>Nová Dubnica</v>
      </c>
      <c r="H36" s="30">
        <f>VLOOKUP(A36,'04.kolo prezentácia'!$A$2:$G$150,5,FALSE)</f>
        <v>1987</v>
      </c>
      <c r="I36" s="31" t="str">
        <f>VLOOKUP(A36,'04.kolo prezentácia'!$A$2:$G$150,7,FALSE)</f>
        <v>Ženy A</v>
      </c>
      <c r="J36" s="32" t="str">
        <f>VLOOKUP('04.kolo výsledky '!$A36,'04.kolo stopky'!A:C,3,FALSE)</f>
        <v>00:36:29,95</v>
      </c>
      <c r="K36" s="32">
        <f t="shared" si="1"/>
        <v>0.003300344208140432</v>
      </c>
      <c r="L36" s="32">
        <f t="shared" si="2"/>
        <v>0.005865509259259258</v>
      </c>
      <c r="M36" s="21"/>
      <c r="N36" s="3"/>
      <c r="O36" s="3"/>
      <c r="P36" s="3"/>
      <c r="Q36" s="3"/>
      <c r="R36" s="3"/>
      <c r="S36" s="3"/>
      <c r="T36" s="3"/>
      <c r="U36" s="3"/>
      <c r="V36" s="3"/>
      <c r="W36" s="26">
        <f aca="true" t="shared" si="3" ref="W36:W53">SUM(M36:V36)</f>
        <v>0</v>
      </c>
      <c r="Y36"/>
    </row>
    <row r="37" spans="1:25" ht="14.25">
      <c r="A37" s="21">
        <v>116</v>
      </c>
      <c r="B37" s="46">
        <v>34</v>
      </c>
      <c r="C37" s="47">
        <v>2</v>
      </c>
      <c r="D37" s="5" t="str">
        <f>VLOOKUP(A37,'04.kolo prezentácia'!$A$2:$G$149,2,FALSE)</f>
        <v>Ján</v>
      </c>
      <c r="E37" s="5" t="str">
        <f>VLOOKUP(A37,'04.kolo prezentácia'!$A$2:$G$149,3,FALSE)</f>
        <v>Kminiak</v>
      </c>
      <c r="F37" s="6" t="str">
        <f>CONCATENATE('04.kolo výsledky '!$D37," ",'04.kolo výsledky '!$E37)</f>
        <v>Ján Kminiak</v>
      </c>
      <c r="G37" s="6" t="str">
        <f>VLOOKUP(A37,'04.kolo prezentácia'!$A$2:$G$150,4,FALSE)</f>
        <v>Ilava</v>
      </c>
      <c r="H37" s="30">
        <f>VLOOKUP(A37,'04.kolo prezentácia'!$A$2:$G$150,5,FALSE)</f>
        <v>1948</v>
      </c>
      <c r="I37" s="31" t="str">
        <f>VLOOKUP(A37,'04.kolo prezentácia'!$A$2:$G$150,7,FALSE)</f>
        <v>Muži E</v>
      </c>
      <c r="J37" s="32" t="str">
        <f>VLOOKUP('04.kolo výsledky '!$A37,'04.kolo stopky'!A:C,3,FALSE)</f>
        <v>00:36:40,89</v>
      </c>
      <c r="K37" s="32">
        <f t="shared" si="1"/>
        <v>0.0033168312355324075</v>
      </c>
      <c r="L37" s="32">
        <f t="shared" si="2"/>
        <v>0.0059921296296296285</v>
      </c>
      <c r="M37" s="21"/>
      <c r="N37" s="3"/>
      <c r="O37" s="3"/>
      <c r="P37" s="3"/>
      <c r="Q37" s="3"/>
      <c r="R37" s="3"/>
      <c r="S37" s="3"/>
      <c r="T37" s="3"/>
      <c r="U37" s="3"/>
      <c r="V37" s="3"/>
      <c r="W37" s="26">
        <f t="shared" si="3"/>
        <v>0</v>
      </c>
      <c r="X37" s="2"/>
      <c r="Y37"/>
    </row>
    <row r="38" spans="1:25" ht="14.25">
      <c r="A38" s="21">
        <v>73</v>
      </c>
      <c r="B38" s="46">
        <v>35</v>
      </c>
      <c r="C38" s="47">
        <v>2</v>
      </c>
      <c r="D38" s="5" t="str">
        <f>VLOOKUP(A38,'04.kolo prezentácia'!$A$2:$G$149,2,FALSE)</f>
        <v>Katarina</v>
      </c>
      <c r="E38" s="5" t="str">
        <f>VLOOKUP(A38,'04.kolo prezentácia'!$A$2:$G$149,3,FALSE)</f>
        <v>Garajova</v>
      </c>
      <c r="F38" s="6" t="str">
        <f>CONCATENATE('04.kolo výsledky '!$D38," ",'04.kolo výsledky '!$E38)</f>
        <v>Katarina Garajova</v>
      </c>
      <c r="G38" s="6" t="str">
        <f>VLOOKUP(A38,'04.kolo prezentácia'!$A$2:$G$150,4,FALSE)</f>
        <v>Beham s laskou</v>
      </c>
      <c r="H38" s="30">
        <f>VLOOKUP(A38,'04.kolo prezentácia'!$A$2:$G$150,5,FALSE)</f>
        <v>1979</v>
      </c>
      <c r="I38" s="31" t="str">
        <f>VLOOKUP(A38,'04.kolo prezentácia'!$A$2:$G$150,7,FALSE)</f>
        <v>Ženy B</v>
      </c>
      <c r="J38" s="32" t="str">
        <f>VLOOKUP('04.kolo výsledky '!$A38,'04.kolo stopky'!A:C,3,FALSE)</f>
        <v>00:36:53,72</v>
      </c>
      <c r="K38" s="32">
        <f t="shared" si="1"/>
        <v>0.0033361665702160495</v>
      </c>
      <c r="L38" s="32">
        <f t="shared" si="2"/>
        <v>0.006140625</v>
      </c>
      <c r="M38" s="21"/>
      <c r="N38" s="3"/>
      <c r="O38" s="3"/>
      <c r="P38" s="3"/>
      <c r="Q38" s="3"/>
      <c r="R38" s="3"/>
      <c r="S38" s="3"/>
      <c r="T38" s="3"/>
      <c r="U38" s="3"/>
      <c r="V38" s="3"/>
      <c r="W38" s="26">
        <f t="shared" si="3"/>
        <v>0</v>
      </c>
      <c r="X38" s="2"/>
      <c r="Y38"/>
    </row>
    <row r="39" spans="1:25" ht="14.25">
      <c r="A39" s="21">
        <v>127</v>
      </c>
      <c r="B39" s="46">
        <v>36</v>
      </c>
      <c r="C39" s="46">
        <v>7</v>
      </c>
      <c r="D39" s="5" t="str">
        <f>VLOOKUP(A39,'04.kolo prezentácia'!$A$2:$G$149,2,FALSE)</f>
        <v>Matúš</v>
      </c>
      <c r="E39" s="5" t="str">
        <f>VLOOKUP(A39,'04.kolo prezentácia'!$A$2:$G$149,3,FALSE)</f>
        <v>Varačka</v>
      </c>
      <c r="F39" s="6" t="str">
        <f>CONCATENATE('04.kolo výsledky '!$D39," ",'04.kolo výsledky '!$E39)</f>
        <v>Matúš Varačka</v>
      </c>
      <c r="G39" s="6" t="str">
        <f>VLOOKUP(A39,'04.kolo prezentácia'!$A$2:$G$150,4,FALSE)</f>
        <v>Beckov</v>
      </c>
      <c r="H39" s="30">
        <f>VLOOKUP(A39,'04.kolo prezentácia'!$A$2:$G$150,5,FALSE)</f>
        <v>1988</v>
      </c>
      <c r="I39" s="31" t="str">
        <f>VLOOKUP(A39,'04.kolo prezentácia'!$A$2:$G$150,7,FALSE)</f>
        <v>Muži A</v>
      </c>
      <c r="J39" s="32" t="str">
        <f>VLOOKUP('04.kolo výsledky '!$A39,'04.kolo stopky'!A:C,3,FALSE)</f>
        <v>00:36:55,20</v>
      </c>
      <c r="K39" s="32">
        <f t="shared" si="1"/>
        <v>0.003338396990740741</v>
      </c>
      <c r="L39" s="32">
        <f t="shared" si="2"/>
        <v>0.006157754629629631</v>
      </c>
      <c r="M39" s="21"/>
      <c r="N39" s="3"/>
      <c r="O39" s="3"/>
      <c r="P39" s="3"/>
      <c r="Q39" s="3"/>
      <c r="R39" s="3"/>
      <c r="S39" s="3"/>
      <c r="T39" s="3"/>
      <c r="U39" s="3"/>
      <c r="V39" s="3"/>
      <c r="W39" s="26">
        <f t="shared" si="3"/>
        <v>0</v>
      </c>
      <c r="Y39"/>
    </row>
    <row r="40" spans="1:25" ht="14.25">
      <c r="A40" s="21">
        <v>50</v>
      </c>
      <c r="B40" s="46">
        <v>37</v>
      </c>
      <c r="C40" s="47">
        <v>3</v>
      </c>
      <c r="D40" s="5" t="str">
        <f>VLOOKUP(A40,'04.kolo prezentácia'!$A$2:$G$149,2,FALSE)</f>
        <v>Michaela</v>
      </c>
      <c r="E40" s="5" t="str">
        <f>VLOOKUP(A40,'04.kolo prezentácia'!$A$2:$G$149,3,FALSE)</f>
        <v>Orechovská</v>
      </c>
      <c r="F40" s="6" t="str">
        <f>CONCATENATE('04.kolo výsledky '!$D40," ",'04.kolo výsledky '!$E40)</f>
        <v>Michaela Orechovská</v>
      </c>
      <c r="G40" s="6" t="str">
        <f>VLOOKUP(A40,'04.kolo prezentácia'!$A$2:$G$150,4,FALSE)</f>
        <v>Trenčín/ĎurikamTeam</v>
      </c>
      <c r="H40" s="30">
        <f>VLOOKUP(A40,'04.kolo prezentácia'!$A$2:$G$150,5,FALSE)</f>
        <v>1980</v>
      </c>
      <c r="I40" s="31" t="str">
        <f>VLOOKUP(A40,'04.kolo prezentácia'!$A$2:$G$150,7,FALSE)</f>
        <v>Ženy B</v>
      </c>
      <c r="J40" s="32" t="str">
        <f>VLOOKUP('04.kolo výsledky '!$A40,'04.kolo stopky'!A:C,3,FALSE)</f>
        <v>00:37:06,02</v>
      </c>
      <c r="K40" s="32">
        <f t="shared" si="1"/>
        <v>0.0033547031732253088</v>
      </c>
      <c r="L40" s="32">
        <f t="shared" si="2"/>
        <v>0.006282986111111111</v>
      </c>
      <c r="M40" s="21"/>
      <c r="N40" s="3"/>
      <c r="O40" s="3"/>
      <c r="P40" s="3"/>
      <c r="Q40" s="3"/>
      <c r="R40" s="3"/>
      <c r="S40" s="3"/>
      <c r="T40" s="3"/>
      <c r="U40" s="3"/>
      <c r="V40" s="3"/>
      <c r="W40" s="26">
        <f t="shared" si="3"/>
        <v>0</v>
      </c>
      <c r="Y40"/>
    </row>
    <row r="41" spans="1:25" ht="14.25">
      <c r="A41" s="21">
        <v>130</v>
      </c>
      <c r="B41" s="46">
        <v>38</v>
      </c>
      <c r="C41" s="46">
        <v>10</v>
      </c>
      <c r="D41" s="5" t="str">
        <f>VLOOKUP(A41,'04.kolo prezentácia'!$A$2:$G$149,2,FALSE)</f>
        <v>Martin</v>
      </c>
      <c r="E41" s="5" t="str">
        <f>VLOOKUP(A41,'04.kolo prezentácia'!$A$2:$G$149,3,FALSE)</f>
        <v>Lohinský</v>
      </c>
      <c r="F41" s="6" t="str">
        <f>CONCATENATE('04.kolo výsledky '!$D41," ",'04.kolo výsledky '!$E41)</f>
        <v>Martin Lohinský</v>
      </c>
      <c r="G41" s="6" t="str">
        <f>VLOOKUP(A41,'04.kolo prezentácia'!$A$2:$G$150,4,FALSE)</f>
        <v>Trenčín</v>
      </c>
      <c r="H41" s="30">
        <f>VLOOKUP(A41,'04.kolo prezentácia'!$A$2:$G$150,5,FALSE)</f>
        <v>1977</v>
      </c>
      <c r="I41" s="31" t="str">
        <f>VLOOKUP(A41,'04.kolo prezentácia'!$A$2:$G$150,7,FALSE)</f>
        <v>Muži B</v>
      </c>
      <c r="J41" s="32" t="str">
        <f>VLOOKUP('04.kolo výsledky '!$A41,'04.kolo stopky'!A:C,3,FALSE)</f>
        <v>00:37:14,77</v>
      </c>
      <c r="K41" s="32">
        <f t="shared" si="1"/>
        <v>0.003367889781057099</v>
      </c>
      <c r="L41" s="32">
        <f t="shared" si="2"/>
        <v>0.00638425925925926</v>
      </c>
      <c r="M41" s="21"/>
      <c r="N41" s="3"/>
      <c r="O41" s="3"/>
      <c r="P41" s="3"/>
      <c r="Q41" s="3"/>
      <c r="R41" s="3"/>
      <c r="S41" s="3"/>
      <c r="T41" s="3"/>
      <c r="U41" s="3"/>
      <c r="V41" s="3"/>
      <c r="W41" s="26">
        <f t="shared" si="3"/>
        <v>0</v>
      </c>
      <c r="Y41"/>
    </row>
    <row r="42" spans="1:25" ht="14.25">
      <c r="A42" s="21">
        <v>107</v>
      </c>
      <c r="B42" s="46">
        <v>39</v>
      </c>
      <c r="C42" s="46">
        <v>11</v>
      </c>
      <c r="D42" s="5" t="str">
        <f>VLOOKUP(A42,'04.kolo prezentácia'!$A$2:$G$149,2,FALSE)</f>
        <v>Juraj</v>
      </c>
      <c r="E42" s="5" t="str">
        <f>VLOOKUP(A42,'04.kolo prezentácia'!$A$2:$G$149,3,FALSE)</f>
        <v>Shiller</v>
      </c>
      <c r="F42" s="6" t="str">
        <f>CONCATENATE('04.kolo výsledky '!$D42," ",'04.kolo výsledky '!$E42)</f>
        <v>Juraj Shiller</v>
      </c>
      <c r="G42" s="6" t="str">
        <f>VLOOKUP(A42,'04.kolo prezentácia'!$A$2:$G$150,4,FALSE)</f>
        <v>Aj MY sme BEH :)</v>
      </c>
      <c r="H42" s="30">
        <f>VLOOKUP(A42,'04.kolo prezentácia'!$A$2:$G$150,5,FALSE)</f>
        <v>1977</v>
      </c>
      <c r="I42" s="31" t="str">
        <f>VLOOKUP(A42,'04.kolo prezentácia'!$A$2:$G$150,7,FALSE)</f>
        <v>Muži B</v>
      </c>
      <c r="J42" s="32" t="str">
        <f>VLOOKUP('04.kolo výsledky '!$A42,'04.kolo stopky'!A:C,3,FALSE)</f>
        <v>00:37:24,44</v>
      </c>
      <c r="K42" s="32">
        <f t="shared" si="1"/>
        <v>0.0033824628665123455</v>
      </c>
      <c r="L42" s="32">
        <f t="shared" si="2"/>
        <v>0.006496180555555554</v>
      </c>
      <c r="M42" s="21"/>
      <c r="N42" s="3"/>
      <c r="O42" s="3"/>
      <c r="P42" s="3"/>
      <c r="Q42" s="3"/>
      <c r="R42" s="3"/>
      <c r="S42" s="3"/>
      <c r="T42" s="3"/>
      <c r="U42" s="3"/>
      <c r="V42" s="3"/>
      <c r="W42" s="26">
        <f t="shared" si="3"/>
        <v>0</v>
      </c>
      <c r="Y42"/>
    </row>
    <row r="43" spans="1:25" ht="14.25">
      <c r="A43" s="21">
        <v>141</v>
      </c>
      <c r="B43" s="46">
        <v>40</v>
      </c>
      <c r="C43" s="46">
        <v>12</v>
      </c>
      <c r="D43" s="5" t="str">
        <f>VLOOKUP(A43,'04.kolo prezentácia'!$A$2:$G$149,2,FALSE)</f>
        <v>Jaroslav</v>
      </c>
      <c r="E43" s="5" t="str">
        <f>VLOOKUP(A43,'04.kolo prezentácia'!$A$2:$G$149,3,FALSE)</f>
        <v>Struhár</v>
      </c>
      <c r="F43" s="6" t="str">
        <f>CONCATENATE('04.kolo výsledky '!$D43," ",'04.kolo výsledky '!$E43)</f>
        <v>Jaroslav Struhár</v>
      </c>
      <c r="G43" s="6" t="str">
        <f>VLOOKUP(A43,'04.kolo prezentácia'!$A$2:$G$150,4,FALSE)</f>
        <v>Trenčín</v>
      </c>
      <c r="H43" s="30">
        <f>VLOOKUP(A43,'04.kolo prezentácia'!$A$2:$G$150,5,FALSE)</f>
        <v>1983</v>
      </c>
      <c r="I43" s="31" t="str">
        <f>VLOOKUP(A43,'04.kolo prezentácia'!$A$2:$G$150,7,FALSE)</f>
        <v>Muži B</v>
      </c>
      <c r="J43" s="32" t="str">
        <f>VLOOKUP('04.kolo výsledky '!$A43,'04.kolo stopky'!A:C,3,FALSE)</f>
        <v>00:37:29,92</v>
      </c>
      <c r="K43" s="32">
        <f t="shared" si="1"/>
        <v>0.0033907214506172837</v>
      </c>
      <c r="L43" s="32">
        <f t="shared" si="2"/>
        <v>0.006559606481481479</v>
      </c>
      <c r="M43" s="21"/>
      <c r="N43" s="3"/>
      <c r="O43" s="3"/>
      <c r="P43" s="3"/>
      <c r="Q43" s="3"/>
      <c r="R43" s="3"/>
      <c r="S43" s="3"/>
      <c r="T43" s="3"/>
      <c r="U43" s="3"/>
      <c r="V43" s="3"/>
      <c r="W43" s="26">
        <f t="shared" si="3"/>
        <v>0</v>
      </c>
      <c r="Y43"/>
    </row>
    <row r="44" spans="1:25" ht="14.25">
      <c r="A44" s="21">
        <v>129</v>
      </c>
      <c r="B44" s="46">
        <v>41</v>
      </c>
      <c r="C44" s="46">
        <v>6</v>
      </c>
      <c r="D44" s="6" t="str">
        <f>VLOOKUP(A44,'04.kolo prezentácia'!$A$2:$G$149,2,FALSE)</f>
        <v>Miloš</v>
      </c>
      <c r="E44" s="6" t="str">
        <f>VLOOKUP(A44,'04.kolo prezentácia'!$A$2:$G$149,3,FALSE)</f>
        <v>Humera</v>
      </c>
      <c r="F44" s="6" t="str">
        <f>CONCATENATE('04.kolo výsledky '!$D44," ",'04.kolo výsledky '!$E44)</f>
        <v>Miloš Humera</v>
      </c>
      <c r="G44" s="6" t="str">
        <f>VLOOKUP(A44,'04.kolo prezentácia'!$A$2:$G$150,4,FALSE)</f>
        <v>Trenčín</v>
      </c>
      <c r="H44" s="30">
        <f>VLOOKUP(A44,'04.kolo prezentácia'!$A$2:$G$150,5,FALSE)</f>
        <v>1970</v>
      </c>
      <c r="I44" s="31" t="str">
        <f>VLOOKUP(A44,'04.kolo prezentácia'!$A$2:$G$150,7,FALSE)</f>
        <v>Muži C</v>
      </c>
      <c r="J44" s="32" t="str">
        <f>VLOOKUP('04.kolo výsledky '!$A44,'04.kolo stopky'!A:C,3,FALSE)</f>
        <v>00:37:41,43</v>
      </c>
      <c r="K44" s="32">
        <f>J44/$X$3</f>
        <v>0.0034080674913194446</v>
      </c>
      <c r="L44" s="32">
        <f>J44-$Y$3</f>
        <v>0.006692824074074073</v>
      </c>
      <c r="M44" s="21"/>
      <c r="N44" s="3"/>
      <c r="O44" s="3"/>
      <c r="P44" s="3"/>
      <c r="Q44" s="3"/>
      <c r="R44" s="3"/>
      <c r="S44" s="3"/>
      <c r="T44" s="3"/>
      <c r="U44" s="3"/>
      <c r="V44" s="3"/>
      <c r="W44" s="26">
        <f t="shared" si="3"/>
        <v>0</v>
      </c>
      <c r="Y44"/>
    </row>
    <row r="45" spans="1:25" ht="14.25">
      <c r="A45" s="21">
        <v>128</v>
      </c>
      <c r="B45" s="46">
        <v>42</v>
      </c>
      <c r="C45" s="46">
        <v>7</v>
      </c>
      <c r="D45" s="5" t="str">
        <f>VLOOKUP(A45,'04.kolo prezentácia'!$A$2:$G$149,2,FALSE)</f>
        <v>Vladimír</v>
      </c>
      <c r="E45" s="5" t="str">
        <f>VLOOKUP(A45,'04.kolo prezentácia'!$A$2:$G$149,3,FALSE)</f>
        <v>Čupalka</v>
      </c>
      <c r="F45" s="6" t="str">
        <f>CONCATENATE('04.kolo výsledky '!$D45," ",'04.kolo výsledky '!$E45)</f>
        <v>Vladimír Čupalka</v>
      </c>
      <c r="G45" s="6" t="str">
        <f>VLOOKUP(A45,'04.kolo prezentácia'!$A$2:$G$150,4,FALSE)</f>
        <v>Trenčín</v>
      </c>
      <c r="H45" s="30">
        <f>VLOOKUP(A45,'04.kolo prezentácia'!$A$2:$G$150,5,FALSE)</f>
        <v>1974</v>
      </c>
      <c r="I45" s="31" t="str">
        <f>VLOOKUP(A45,'04.kolo prezentácia'!$A$2:$G$150,7,FALSE)</f>
        <v>Muži C</v>
      </c>
      <c r="J45" s="32" t="str">
        <f>VLOOKUP('04.kolo výsledky '!$A45,'04.kolo stopky'!A:C,3,FALSE)</f>
        <v>00:37:55,85</v>
      </c>
      <c r="K45" s="32">
        <f t="shared" si="1"/>
        <v>0.0034297990210262344</v>
      </c>
      <c r="L45" s="32">
        <f t="shared" si="2"/>
        <v>0.0068597222222222184</v>
      </c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3">
        <f t="shared" si="3"/>
        <v>0</v>
      </c>
      <c r="Y45"/>
    </row>
    <row r="46" spans="1:25" ht="14.25">
      <c r="A46" s="21">
        <v>58</v>
      </c>
      <c r="B46" s="46">
        <v>43</v>
      </c>
      <c r="C46" s="46">
        <v>8</v>
      </c>
      <c r="D46" s="6" t="str">
        <f>VLOOKUP(A46,'04.kolo prezentácia'!$A$2:$G$149,2,FALSE)</f>
        <v>Igor</v>
      </c>
      <c r="E46" s="6" t="str">
        <f>VLOOKUP(A46,'04.kolo prezentácia'!$A$2:$G$149,3,FALSE)</f>
        <v>Karas</v>
      </c>
      <c r="F46" s="6" t="str">
        <f>CONCATENATE('04.kolo výsledky '!$D46," ",'04.kolo výsledky '!$E46)</f>
        <v>Igor Karas</v>
      </c>
      <c r="G46" s="6" t="str">
        <f>VLOOKUP(A46,'04.kolo prezentácia'!$A$2:$G$150,4,FALSE)</f>
        <v>Dubnica nad Váhom</v>
      </c>
      <c r="H46" s="30">
        <f>VLOOKUP(A46,'04.kolo prezentácia'!$A$2:$G$150,5,FALSE)</f>
        <v>1960</v>
      </c>
      <c r="I46" s="31" t="str">
        <f>VLOOKUP(A46,'04.kolo prezentácia'!$A$2:$G$150,7,FALSE)</f>
        <v>Muži D</v>
      </c>
      <c r="J46" s="32" t="str">
        <f>VLOOKUP('04.kolo výsledky '!$A46,'04.kolo stopky'!A:C,3,FALSE)</f>
        <v>00:37:56,10</v>
      </c>
      <c r="K46" s="32">
        <f t="shared" si="1"/>
        <v>0.0034301757812500006</v>
      </c>
      <c r="L46" s="32">
        <f t="shared" si="2"/>
        <v>0.006862615740740742</v>
      </c>
      <c r="M46" s="29"/>
      <c r="N46" s="30"/>
      <c r="O46" s="30"/>
      <c r="P46" s="30"/>
      <c r="Q46" s="30"/>
      <c r="R46" s="30"/>
      <c r="S46" s="30"/>
      <c r="T46" s="30"/>
      <c r="U46" s="30"/>
      <c r="V46" s="30"/>
      <c r="W46" s="33">
        <f t="shared" si="3"/>
        <v>0</v>
      </c>
      <c r="Y46"/>
    </row>
    <row r="47" spans="1:25" ht="14.25">
      <c r="A47" s="21">
        <v>143</v>
      </c>
      <c r="B47" s="46">
        <v>44</v>
      </c>
      <c r="C47" s="46">
        <v>13</v>
      </c>
      <c r="D47" s="6" t="str">
        <f>VLOOKUP(A47,'04.kolo prezentácia'!$A$2:$G$149,2,FALSE)</f>
        <v>Miroslav</v>
      </c>
      <c r="E47" s="6" t="str">
        <f>VLOOKUP(A47,'04.kolo prezentácia'!$A$2:$G$149,3,FALSE)</f>
        <v>Beránek</v>
      </c>
      <c r="F47" s="6" t="str">
        <f>CONCATENATE('04.kolo výsledky '!$D47," ",'04.kolo výsledky '!$E47)</f>
        <v>Miroslav Beránek</v>
      </c>
      <c r="G47" s="6" t="str">
        <f>VLOOKUP(A47,'04.kolo prezentácia'!$A$2:$G$150,4,FALSE)</f>
        <v>Trenčín</v>
      </c>
      <c r="H47" s="30">
        <f>VLOOKUP(A47,'04.kolo prezentácia'!$A$2:$G$150,5,FALSE)</f>
        <v>1983</v>
      </c>
      <c r="I47" s="31" t="str">
        <f>VLOOKUP(A47,'04.kolo prezentácia'!$A$2:$G$150,7,FALSE)</f>
        <v>Muži B</v>
      </c>
      <c r="J47" s="32" t="str">
        <f>VLOOKUP('04.kolo výsledky '!$A47,'04.kolo stopky'!A:C,3,FALSE)</f>
        <v>00:38:07,91</v>
      </c>
      <c r="K47" s="32">
        <f t="shared" si="1"/>
        <v>0.0034479739342206796</v>
      </c>
      <c r="L47" s="32">
        <f t="shared" si="2"/>
        <v>0.006999305555555557</v>
      </c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3">
        <f t="shared" si="3"/>
        <v>0</v>
      </c>
      <c r="Y47"/>
    </row>
    <row r="48" spans="1:25" ht="14.25">
      <c r="A48" s="21">
        <v>64</v>
      </c>
      <c r="B48" s="46">
        <v>45</v>
      </c>
      <c r="C48" s="46">
        <v>9</v>
      </c>
      <c r="D48" s="5" t="str">
        <f>VLOOKUP(A48,'04.kolo prezentácia'!$A$2:$G$149,2,FALSE)</f>
        <v>miroslav</v>
      </c>
      <c r="E48" s="5" t="str">
        <f>VLOOKUP(A48,'04.kolo prezentácia'!$A$2:$G$149,3,FALSE)</f>
        <v>ilavsky st</v>
      </c>
      <c r="F48" s="6" t="str">
        <f>CONCATENATE('04.kolo výsledky '!$D48," ",'04.kolo výsledky '!$E48)</f>
        <v>miroslav ilavsky st</v>
      </c>
      <c r="G48" s="6" t="str">
        <f>VLOOKUP(A48,'04.kolo prezentácia'!$A$2:$G$150,4,FALSE)</f>
        <v>dubnica n/v</v>
      </c>
      <c r="H48" s="30">
        <f>VLOOKUP(A48,'04.kolo prezentácia'!$A$2:$G$150,5,FALSE)</f>
        <v>1963</v>
      </c>
      <c r="I48" s="31" t="str">
        <f>VLOOKUP(A48,'04.kolo prezentácia'!$A$2:$G$150,7,FALSE)</f>
        <v>Muži D</v>
      </c>
      <c r="J48" s="32" t="str">
        <f>VLOOKUP('04.kolo výsledky '!$A48,'04.kolo stopky'!A:C,3,FALSE)</f>
        <v>00:38:10,04</v>
      </c>
      <c r="K48" s="32">
        <f t="shared" si="1"/>
        <v>0.0034511839313271604</v>
      </c>
      <c r="L48" s="32">
        <f t="shared" si="2"/>
        <v>0.00702395833333333</v>
      </c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3">
        <f t="shared" si="3"/>
        <v>0</v>
      </c>
      <c r="Y48"/>
    </row>
    <row r="49" spans="1:25" ht="14.25">
      <c r="A49" s="21">
        <v>49</v>
      </c>
      <c r="B49" s="46">
        <v>46</v>
      </c>
      <c r="C49" s="46">
        <v>8</v>
      </c>
      <c r="D49" s="6" t="str">
        <f>VLOOKUP(A49,'04.kolo prezentácia'!$A$2:$G$149,2,FALSE)</f>
        <v>Juraj</v>
      </c>
      <c r="E49" s="6" t="str">
        <f>VLOOKUP(A49,'04.kolo prezentácia'!$A$2:$G$149,3,FALSE)</f>
        <v>Pánis</v>
      </c>
      <c r="F49" s="6" t="str">
        <f>CONCATENATE('04.kolo výsledky '!$D49," ",'04.kolo výsledky '!$E49)</f>
        <v>Juraj Pánis</v>
      </c>
      <c r="G49" s="6" t="str">
        <f>VLOOKUP(A49,'04.kolo prezentácia'!$A$2:$G$150,4,FALSE)</f>
        <v>behajúci Hámrani</v>
      </c>
      <c r="H49" s="30">
        <f>VLOOKUP(A49,'04.kolo prezentácia'!$A$2:$G$150,5,FALSE)</f>
        <v>1976</v>
      </c>
      <c r="I49" s="31" t="str">
        <f>VLOOKUP(A49,'04.kolo prezentácia'!$A$2:$G$150,7,FALSE)</f>
        <v>Muži C</v>
      </c>
      <c r="J49" s="32" t="str">
        <f>VLOOKUP('04.kolo výsledky '!$A49,'04.kolo stopky'!A:C,3,FALSE)</f>
        <v>00:38:19,79</v>
      </c>
      <c r="K49" s="32">
        <f t="shared" si="1"/>
        <v>0.0034658775800540127</v>
      </c>
      <c r="L49" s="32">
        <f t="shared" si="2"/>
        <v>0.007136805555555556</v>
      </c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3">
        <f t="shared" si="3"/>
        <v>0</v>
      </c>
      <c r="Y49"/>
    </row>
    <row r="50" spans="1:25" ht="14.25">
      <c r="A50" s="21">
        <v>82</v>
      </c>
      <c r="B50" s="46">
        <v>47</v>
      </c>
      <c r="C50" s="46">
        <v>4</v>
      </c>
      <c r="D50" s="5" t="str">
        <f>VLOOKUP(A50,'04.kolo prezentácia'!$A$2:$G$149,2,FALSE)</f>
        <v>Miroslava</v>
      </c>
      <c r="E50" s="5" t="str">
        <f>VLOOKUP(A50,'04.kolo prezentácia'!$A$2:$G$149,3,FALSE)</f>
        <v>VERTIGAČ</v>
      </c>
      <c r="F50" s="6" t="str">
        <f>CONCATENATE('04.kolo výsledky '!$D50," ",'04.kolo výsledky '!$E50)</f>
        <v>Miroslava VERTIGAČ</v>
      </c>
      <c r="G50" s="6" t="str">
        <f>VLOOKUP(A50,'04.kolo prezentácia'!$A$2:$G$150,4,FALSE)</f>
        <v>PS - Trenčín</v>
      </c>
      <c r="H50" s="30">
        <f>VLOOKUP(A50,'04.kolo prezentácia'!$A$2:$G$150,5,FALSE)</f>
        <v>1978</v>
      </c>
      <c r="I50" s="31" t="str">
        <f>VLOOKUP(A50,'04.kolo prezentácia'!$A$2:$G$150,7,FALSE)</f>
        <v>Ženy B</v>
      </c>
      <c r="J50" s="32" t="str">
        <f>VLOOKUP('04.kolo výsledky '!$A50,'04.kolo stopky'!A:C,3,FALSE)</f>
        <v>00:38:30,28</v>
      </c>
      <c r="K50" s="32">
        <f t="shared" si="1"/>
        <v>0.00348168643904321</v>
      </c>
      <c r="L50" s="32">
        <f t="shared" si="2"/>
        <v>0.00725821759259259</v>
      </c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3">
        <f t="shared" si="3"/>
        <v>0</v>
      </c>
      <c r="Y50"/>
    </row>
    <row r="51" spans="1:25" ht="14.25">
      <c r="A51" s="21">
        <v>61</v>
      </c>
      <c r="B51" s="46">
        <v>48</v>
      </c>
      <c r="C51" s="46">
        <v>14</v>
      </c>
      <c r="D51" s="6" t="str">
        <f>VLOOKUP(A51,'04.kolo prezentácia'!$A$2:$G$149,2,FALSE)</f>
        <v>Igor</v>
      </c>
      <c r="E51" s="6" t="str">
        <f>VLOOKUP(A51,'04.kolo prezentácia'!$A$2:$G$149,3,FALSE)</f>
        <v>Meško</v>
      </c>
      <c r="F51" s="6" t="str">
        <f>CONCATENATE('04.kolo výsledky '!$D51," ",'04.kolo výsledky '!$E51)</f>
        <v>Igor Meško</v>
      </c>
      <c r="G51" s="6" t="str">
        <f>VLOOKUP(A51,'04.kolo prezentácia'!$A$2:$G$150,4,FALSE)</f>
        <v>Trenčín</v>
      </c>
      <c r="H51" s="30">
        <f>VLOOKUP(A51,'04.kolo prezentácia'!$A$2:$G$150,5,FALSE)</f>
        <v>1986</v>
      </c>
      <c r="I51" s="31" t="str">
        <f>VLOOKUP(A51,'04.kolo prezentácia'!$A$2:$G$150,7,FALSE)</f>
        <v>Muži B</v>
      </c>
      <c r="J51" s="32" t="str">
        <f>VLOOKUP('04.kolo výsledky '!$A51,'04.kolo stopky'!A:C,3,FALSE)</f>
        <v>00:38:35,28</v>
      </c>
      <c r="K51" s="32">
        <f t="shared" si="1"/>
        <v>0.0034892216435185187</v>
      </c>
      <c r="L51" s="32">
        <f t="shared" si="2"/>
        <v>0.007316087962962962</v>
      </c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3">
        <f t="shared" si="3"/>
        <v>0</v>
      </c>
      <c r="Y51"/>
    </row>
    <row r="52" spans="1:25" ht="14.25">
      <c r="A52" s="21">
        <v>9</v>
      </c>
      <c r="B52" s="46">
        <v>49</v>
      </c>
      <c r="C52" s="46">
        <v>10</v>
      </c>
      <c r="D52" s="5" t="str">
        <f>VLOOKUP(A52,'04.kolo prezentácia'!$A$2:$G$149,2,FALSE)</f>
        <v>marian</v>
      </c>
      <c r="E52" s="5" t="str">
        <f>VLOOKUP(A52,'04.kolo prezentácia'!$A$2:$G$149,3,FALSE)</f>
        <v>adamkovic</v>
      </c>
      <c r="F52" s="6" t="str">
        <f>CONCATENATE('04.kolo výsledky '!$D52," ",'04.kolo výsledky '!$E52)</f>
        <v>marian adamkovic</v>
      </c>
      <c r="G52" s="6" t="str">
        <f>VLOOKUP(A52,'04.kolo prezentácia'!$A$2:$G$150,4,FALSE)</f>
        <v>banovski behuni</v>
      </c>
      <c r="H52" s="30">
        <f>VLOOKUP(A52,'04.kolo prezentácia'!$A$2:$G$150,5,FALSE)</f>
        <v>1964</v>
      </c>
      <c r="I52" s="31" t="str">
        <f>VLOOKUP(A52,'04.kolo prezentácia'!$A$2:$G$150,7,FALSE)</f>
        <v>Muži D</v>
      </c>
      <c r="J52" s="32" t="str">
        <f>VLOOKUP('04.kolo výsledky '!$A52,'04.kolo stopky'!A:C,3,FALSE)</f>
        <v>00:38:41,02</v>
      </c>
      <c r="K52" s="32">
        <f t="shared" si="1"/>
        <v>0.0034978720582561733</v>
      </c>
      <c r="L52" s="32">
        <f t="shared" si="2"/>
        <v>0.0073825231481481485</v>
      </c>
      <c r="M52" s="29"/>
      <c r="N52" s="30"/>
      <c r="O52" s="30"/>
      <c r="P52" s="30"/>
      <c r="Q52" s="30"/>
      <c r="R52" s="30"/>
      <c r="S52" s="30"/>
      <c r="T52" s="30"/>
      <c r="U52" s="30"/>
      <c r="V52" s="30"/>
      <c r="W52" s="33">
        <f t="shared" si="3"/>
        <v>0</v>
      </c>
      <c r="Y52"/>
    </row>
    <row r="53" spans="1:25" ht="14.25">
      <c r="A53" s="21">
        <v>62</v>
      </c>
      <c r="B53" s="46">
        <v>50</v>
      </c>
      <c r="C53" s="46">
        <v>5</v>
      </c>
      <c r="D53" s="6" t="str">
        <f>VLOOKUP(A53,'04.kolo prezentácia'!$A$2:$G$149,2,FALSE)</f>
        <v>Michaela</v>
      </c>
      <c r="E53" s="6" t="str">
        <f>VLOOKUP(A53,'04.kolo prezentácia'!$A$2:$G$149,3,FALSE)</f>
        <v>Žilková</v>
      </c>
      <c r="F53" s="6" t="str">
        <f>CONCATENATE('04.kolo výsledky '!$D53," ",'04.kolo výsledky '!$E53)</f>
        <v>Michaela Žilková</v>
      </c>
      <c r="G53" s="6" t="str">
        <f>VLOOKUP(A53,'04.kolo prezentácia'!$A$2:$G$150,4,FALSE)</f>
        <v>Dubnica nad Váhom</v>
      </c>
      <c r="H53" s="30">
        <f>VLOOKUP(A53,'04.kolo prezentácia'!$A$2:$G$150,5,FALSE)</f>
        <v>1972</v>
      </c>
      <c r="I53" s="31" t="str">
        <f>VLOOKUP(A53,'04.kolo prezentácia'!$A$2:$G$150,7,FALSE)</f>
        <v>Ženy B</v>
      </c>
      <c r="J53" s="32" t="str">
        <f>VLOOKUP('04.kolo výsledky '!$A53,'04.kolo stopky'!A:C,3,FALSE)</f>
        <v>00:38:46,58</v>
      </c>
      <c r="K53" s="32">
        <f t="shared" si="1"/>
        <v>0.0035062512056327163</v>
      </c>
      <c r="L53" s="32">
        <f t="shared" si="2"/>
        <v>0.007446874999999999</v>
      </c>
      <c r="M53" s="29"/>
      <c r="N53" s="30"/>
      <c r="O53" s="30"/>
      <c r="P53" s="30"/>
      <c r="Q53" s="30"/>
      <c r="R53" s="30"/>
      <c r="S53" s="30"/>
      <c r="T53" s="30"/>
      <c r="U53" s="30"/>
      <c r="V53" s="30"/>
      <c r="W53" s="33">
        <f t="shared" si="3"/>
        <v>0</v>
      </c>
      <c r="Y53"/>
    </row>
    <row r="54" spans="1:25" ht="14.25">
      <c r="A54" s="21">
        <v>118</v>
      </c>
      <c r="B54" s="46">
        <v>51</v>
      </c>
      <c r="C54" s="46">
        <v>6</v>
      </c>
      <c r="D54" s="6" t="str">
        <f>VLOOKUP(A54,'04.kolo prezentácia'!$A$2:$G$149,2,FALSE)</f>
        <v>Naďa</v>
      </c>
      <c r="E54" s="6" t="str">
        <f>VLOOKUP(A54,'04.kolo prezentácia'!$A$2:$G$149,3,FALSE)</f>
        <v>Kyselicová</v>
      </c>
      <c r="F54" s="6" t="str">
        <f>CONCATENATE('04.kolo výsledky '!$D54," ",'04.kolo výsledky '!$E54)</f>
        <v>Naďa Kyselicová</v>
      </c>
      <c r="G54" s="6" t="str">
        <f>VLOOKUP(A54,'04.kolo prezentácia'!$A$2:$G$150,4,FALSE)</f>
        <v>Bánovce nad Bebravou</v>
      </c>
      <c r="H54" s="30">
        <f>VLOOKUP(A54,'04.kolo prezentácia'!$A$2:$G$150,5,FALSE)</f>
        <v>1975</v>
      </c>
      <c r="I54" s="31" t="str">
        <f>VLOOKUP(A54,'04.kolo prezentácia'!$A$2:$G$150,7,FALSE)</f>
        <v>Ženy B</v>
      </c>
      <c r="J54" s="32" t="str">
        <f>VLOOKUP('04.kolo výsledky '!$A54,'04.kolo stopky'!A:C,3,FALSE)</f>
        <v>00:38:53,08</v>
      </c>
      <c r="K54" s="32">
        <f t="shared" si="1"/>
        <v>0.0035160469714506175</v>
      </c>
      <c r="L54" s="32">
        <f t="shared" si="2"/>
        <v>0.00752210648148148</v>
      </c>
      <c r="M54" s="29"/>
      <c r="N54" s="30"/>
      <c r="O54" s="30"/>
      <c r="P54" s="30"/>
      <c r="Q54" s="30"/>
      <c r="R54" s="30"/>
      <c r="S54" s="30"/>
      <c r="T54" s="30"/>
      <c r="U54" s="30"/>
      <c r="V54" s="30"/>
      <c r="W54" s="33"/>
      <c r="Y54"/>
    </row>
    <row r="55" spans="1:25" ht="14.25">
      <c r="A55" s="21">
        <v>77</v>
      </c>
      <c r="B55" s="46">
        <v>52</v>
      </c>
      <c r="C55" s="46">
        <v>7</v>
      </c>
      <c r="D55" s="6" t="str">
        <f>VLOOKUP(A55,'04.kolo prezentácia'!$A$2:$G$149,2,FALSE)</f>
        <v>Sylvia</v>
      </c>
      <c r="E55" s="6" t="str">
        <f>VLOOKUP(A55,'04.kolo prezentácia'!$A$2:$G$149,3,FALSE)</f>
        <v>Kňažková</v>
      </c>
      <c r="F55" s="6" t="str">
        <f>CONCATENATE('04.kolo výsledky '!$D55," ",'04.kolo výsledky '!$E55)</f>
        <v>Sylvia Kňažková</v>
      </c>
      <c r="G55" s="6" t="str">
        <f>VLOOKUP(A55,'04.kolo prezentácia'!$A$2:$G$150,4,FALSE)</f>
        <v>KPB Trenčianska Teplá</v>
      </c>
      <c r="H55" s="30">
        <f>VLOOKUP(A55,'04.kolo prezentácia'!$A$2:$G$150,5,FALSE)</f>
        <v>1976</v>
      </c>
      <c r="I55" s="31" t="str">
        <f>VLOOKUP(A55,'04.kolo prezentácia'!$A$2:$G$150,7,FALSE)</f>
        <v>Ženy B</v>
      </c>
      <c r="J55" s="32" t="str">
        <f>VLOOKUP('04.kolo výsledky '!$A55,'04.kolo stopky'!A:C,3,FALSE)</f>
        <v>00:38:53,95</v>
      </c>
      <c r="K55" s="32">
        <f t="shared" si="1"/>
        <v>0.003517358097029321</v>
      </c>
      <c r="L55" s="32">
        <f t="shared" si="2"/>
        <v>0.007532175925925925</v>
      </c>
      <c r="M55" s="29"/>
      <c r="N55" s="30"/>
      <c r="O55" s="30"/>
      <c r="P55" s="30"/>
      <c r="Q55" s="30"/>
      <c r="R55" s="30"/>
      <c r="S55" s="30"/>
      <c r="T55" s="30"/>
      <c r="U55" s="30"/>
      <c r="V55" s="30"/>
      <c r="W55" s="33">
        <f aca="true" t="shared" si="4" ref="W55:W86">SUM(M55:V55)</f>
        <v>0</v>
      </c>
      <c r="Y55"/>
    </row>
    <row r="56" spans="1:25" ht="14.25">
      <c r="A56" s="21">
        <v>47</v>
      </c>
      <c r="B56" s="46">
        <v>53</v>
      </c>
      <c r="C56" s="47">
        <v>3</v>
      </c>
      <c r="D56" s="6" t="str">
        <f>VLOOKUP(A56,'04.kolo prezentácia'!$A$2:$G$149,2,FALSE)</f>
        <v>Vladimír</v>
      </c>
      <c r="E56" s="6" t="str">
        <f>VLOOKUP(A56,'04.kolo prezentácia'!$A$2:$G$149,3,FALSE)</f>
        <v>Kovalčík</v>
      </c>
      <c r="F56" s="6" t="str">
        <f>CONCATENATE('04.kolo výsledky '!$D56," ",'04.kolo výsledky '!$E56)</f>
        <v>Vladimír Kovalčík</v>
      </c>
      <c r="G56" s="6" t="str">
        <f>VLOOKUP(A56,'04.kolo prezentácia'!$A$2:$G$150,4,FALSE)</f>
        <v>Trenčín</v>
      </c>
      <c r="H56" s="30">
        <f>VLOOKUP(A56,'04.kolo prezentácia'!$A$2:$G$150,5,FALSE)</f>
        <v>1951</v>
      </c>
      <c r="I56" s="31" t="str">
        <f>VLOOKUP(A56,'04.kolo prezentácia'!$A$2:$G$150,7,FALSE)</f>
        <v>Muži E</v>
      </c>
      <c r="J56" s="32" t="str">
        <f>VLOOKUP('04.kolo výsledky '!$A56,'04.kolo stopky'!A:C,3,FALSE)</f>
        <v>00:39:03,66</v>
      </c>
      <c r="K56" s="32">
        <f t="shared" si="1"/>
        <v>0.0035319914641203706</v>
      </c>
      <c r="L56" s="32">
        <f t="shared" si="2"/>
        <v>0.007644560185185185</v>
      </c>
      <c r="M56" s="29"/>
      <c r="N56" s="30"/>
      <c r="O56" s="30"/>
      <c r="P56" s="30"/>
      <c r="Q56" s="30"/>
      <c r="R56" s="30"/>
      <c r="S56" s="30"/>
      <c r="T56" s="30"/>
      <c r="U56" s="30"/>
      <c r="V56" s="30"/>
      <c r="W56" s="33">
        <f t="shared" si="4"/>
        <v>0</v>
      </c>
      <c r="Y56"/>
    </row>
    <row r="57" spans="1:25" ht="14.25">
      <c r="A57" s="21">
        <v>120</v>
      </c>
      <c r="B57" s="46">
        <v>54</v>
      </c>
      <c r="C57" s="46">
        <v>11</v>
      </c>
      <c r="D57" s="6" t="str">
        <f>VLOOKUP(A57,'04.kolo prezentácia'!$A$2:$G$149,2,FALSE)</f>
        <v>Peter</v>
      </c>
      <c r="E57" s="6" t="str">
        <f>VLOOKUP(A57,'04.kolo prezentácia'!$A$2:$G$149,3,FALSE)</f>
        <v>Vazovan</v>
      </c>
      <c r="F57" s="6" t="str">
        <f>CONCATENATE('04.kolo výsledky '!$D57," ",'04.kolo výsledky '!$E57)</f>
        <v>Peter Vazovan</v>
      </c>
      <c r="G57" s="6" t="str">
        <f>VLOOKUP(A57,'04.kolo prezentácia'!$A$2:$G$150,4,FALSE)</f>
        <v>Nitra ZAJO BOJO</v>
      </c>
      <c r="H57" s="30">
        <f>VLOOKUP(A57,'04.kolo prezentácia'!$A$2:$G$150,5,FALSE)</f>
        <v>1964</v>
      </c>
      <c r="I57" s="31" t="str">
        <f>VLOOKUP(A57,'04.kolo prezentácia'!$A$2:$G$150,7,FALSE)</f>
        <v>Muži D</v>
      </c>
      <c r="J57" s="32" t="str">
        <f>VLOOKUP('04.kolo výsledky '!$A57,'04.kolo stopky'!A:C,3,FALSE)</f>
        <v>00:39:26,53</v>
      </c>
      <c r="K57" s="32">
        <f t="shared" si="1"/>
        <v>0.003566457489390432</v>
      </c>
      <c r="L57" s="32">
        <f t="shared" si="2"/>
        <v>0.007909259259259258</v>
      </c>
      <c r="M57" s="29"/>
      <c r="N57" s="30"/>
      <c r="O57" s="30"/>
      <c r="P57" s="30"/>
      <c r="Q57" s="30"/>
      <c r="R57" s="30"/>
      <c r="S57" s="30"/>
      <c r="T57" s="30"/>
      <c r="U57" s="30"/>
      <c r="V57" s="30"/>
      <c r="W57" s="33">
        <f t="shared" si="4"/>
        <v>0</v>
      </c>
      <c r="Y57"/>
    </row>
    <row r="58" spans="1:25" ht="14.25">
      <c r="A58" s="21">
        <v>51</v>
      </c>
      <c r="B58" s="46">
        <v>55</v>
      </c>
      <c r="C58" s="46">
        <v>9</v>
      </c>
      <c r="D58" s="6" t="str">
        <f>VLOOKUP(A58,'04.kolo prezentácia'!$A$2:$G$149,2,FALSE)</f>
        <v>Marek</v>
      </c>
      <c r="E58" s="6" t="str">
        <f>VLOOKUP(A58,'04.kolo prezentácia'!$A$2:$G$149,3,FALSE)</f>
        <v>Orechovský</v>
      </c>
      <c r="F58" s="6" t="str">
        <f>CONCATENATE('04.kolo výsledky '!$D58," ",'04.kolo výsledky '!$E58)</f>
        <v>Marek Orechovský</v>
      </c>
      <c r="G58" s="6" t="str">
        <f>VLOOKUP(A58,'04.kolo prezentácia'!$A$2:$G$150,4,FALSE)</f>
        <v>Trenčín/ĎurikamTeam</v>
      </c>
      <c r="H58" s="30">
        <f>VLOOKUP(A58,'04.kolo prezentácia'!$A$2:$G$150,5,FALSE)</f>
        <v>1976</v>
      </c>
      <c r="I58" s="31" t="str">
        <f>VLOOKUP(A58,'04.kolo prezentácia'!$A$2:$G$150,7,FALSE)</f>
        <v>Muži C</v>
      </c>
      <c r="J58" s="32" t="str">
        <f>VLOOKUP('04.kolo výsledky '!$A58,'04.kolo stopky'!A:C,3,FALSE)</f>
        <v>00:39:26,85</v>
      </c>
      <c r="K58" s="32">
        <f t="shared" si="1"/>
        <v>0.0035669397424768516</v>
      </c>
      <c r="L58" s="32">
        <f t="shared" si="2"/>
        <v>0.007912962962962958</v>
      </c>
      <c r="M58" s="29"/>
      <c r="N58" s="30"/>
      <c r="O58" s="30"/>
      <c r="P58" s="30"/>
      <c r="Q58" s="30"/>
      <c r="R58" s="30"/>
      <c r="S58" s="30"/>
      <c r="T58" s="30"/>
      <c r="U58" s="30"/>
      <c r="V58" s="30"/>
      <c r="W58" s="33">
        <f t="shared" si="4"/>
        <v>0</v>
      </c>
      <c r="Y58"/>
    </row>
    <row r="59" spans="1:25" ht="14.25">
      <c r="A59" s="21">
        <v>131</v>
      </c>
      <c r="B59" s="46">
        <v>56</v>
      </c>
      <c r="C59" s="46">
        <v>15</v>
      </c>
      <c r="D59" s="5" t="str">
        <f>VLOOKUP(A59,'04.kolo prezentácia'!$A$2:$G$149,2,FALSE)</f>
        <v>Martin</v>
      </c>
      <c r="E59" s="5" t="str">
        <f>VLOOKUP(A59,'04.kolo prezentácia'!$A$2:$G$149,3,FALSE)</f>
        <v>Vitko</v>
      </c>
      <c r="F59" s="6" t="str">
        <f>CONCATENATE('04.kolo výsledky '!$D59," ",'04.kolo výsledky '!$E59)</f>
        <v>Martin Vitko</v>
      </c>
      <c r="G59" s="6" t="str">
        <f>VLOOKUP(A59,'04.kolo prezentácia'!$A$2:$G$150,4,FALSE)</f>
        <v>Trenčín</v>
      </c>
      <c r="H59" s="30">
        <f>VLOOKUP(A59,'04.kolo prezentácia'!$A$2:$G$150,5,FALSE)</f>
        <v>1983</v>
      </c>
      <c r="I59" s="31" t="str">
        <f>VLOOKUP(A59,'04.kolo prezentácia'!$A$2:$G$150,7,FALSE)</f>
        <v>Muži B</v>
      </c>
      <c r="J59" s="32" t="str">
        <f>VLOOKUP('04.kolo výsledky '!$A59,'04.kolo stopky'!A:C,3,FALSE)</f>
        <v>00:39:30,23</v>
      </c>
      <c r="K59" s="32">
        <f t="shared" si="1"/>
        <v>0.0035720335407021606</v>
      </c>
      <c r="L59" s="32">
        <f t="shared" si="2"/>
        <v>0.007952083333333332</v>
      </c>
      <c r="M59" s="29"/>
      <c r="N59" s="30"/>
      <c r="O59" s="30"/>
      <c r="P59" s="30"/>
      <c r="Q59" s="30"/>
      <c r="R59" s="30"/>
      <c r="S59" s="30"/>
      <c r="T59" s="30"/>
      <c r="U59" s="30"/>
      <c r="V59" s="30"/>
      <c r="W59" s="33">
        <f t="shared" si="4"/>
        <v>0</v>
      </c>
      <c r="Y59"/>
    </row>
    <row r="60" spans="1:25" ht="14.25">
      <c r="A60" s="21">
        <v>103</v>
      </c>
      <c r="B60" s="46">
        <v>57</v>
      </c>
      <c r="C60" s="46">
        <v>8</v>
      </c>
      <c r="D60" s="6" t="str">
        <f>VLOOKUP(A60,'04.kolo prezentácia'!$A$2:$G$149,2,FALSE)</f>
        <v>Peter</v>
      </c>
      <c r="E60" s="6" t="str">
        <f>VLOOKUP(A60,'04.kolo prezentácia'!$A$2:$G$149,3,FALSE)</f>
        <v>Jando</v>
      </c>
      <c r="F60" s="6" t="str">
        <f>CONCATENATE('04.kolo výsledky '!$D60," ",'04.kolo výsledky '!$E60)</f>
        <v>Peter Jando</v>
      </c>
      <c r="G60" s="6" t="str">
        <f>VLOOKUP(A60,'04.kolo prezentácia'!$A$2:$G$150,4,FALSE)</f>
        <v>Soblahov</v>
      </c>
      <c r="H60" s="30">
        <f>VLOOKUP(A60,'04.kolo prezentácia'!$A$2:$G$150,5,FALSE)</f>
        <v>1991</v>
      </c>
      <c r="I60" s="31" t="str">
        <f>VLOOKUP(A60,'04.kolo prezentácia'!$A$2:$G$150,7,FALSE)</f>
        <v>Muži A</v>
      </c>
      <c r="J60" s="32" t="str">
        <f>VLOOKUP('04.kolo výsledky '!$A60,'04.kolo stopky'!A:C,3,FALSE)</f>
        <v>00:39:52,80</v>
      </c>
      <c r="K60" s="32">
        <f t="shared" si="1"/>
        <v>0.003606047453703704</v>
      </c>
      <c r="L60" s="32">
        <f t="shared" si="2"/>
        <v>0.008213310185185188</v>
      </c>
      <c r="M60" s="29"/>
      <c r="N60" s="40"/>
      <c r="O60" s="40"/>
      <c r="P60" s="40"/>
      <c r="Q60" s="40"/>
      <c r="R60" s="40"/>
      <c r="S60" s="40"/>
      <c r="T60" s="40"/>
      <c r="U60" s="30"/>
      <c r="V60" s="30"/>
      <c r="W60" s="33">
        <f t="shared" si="4"/>
        <v>0</v>
      </c>
      <c r="Y60"/>
    </row>
    <row r="61" spans="1:25" ht="14.25">
      <c r="A61" s="21">
        <v>53</v>
      </c>
      <c r="B61" s="46">
        <v>58</v>
      </c>
      <c r="C61" s="46">
        <v>16</v>
      </c>
      <c r="D61" s="5" t="str">
        <f>VLOOKUP(A61,'04.kolo prezentácia'!$A$2:$G$149,2,FALSE)</f>
        <v>Juraj</v>
      </c>
      <c r="E61" s="5" t="str">
        <f>VLOOKUP(A61,'04.kolo prezentácia'!$A$2:$G$149,3,FALSE)</f>
        <v>Maláň</v>
      </c>
      <c r="F61" s="6" t="str">
        <f>CONCATENATE('04.kolo výsledky '!$D61," ",'04.kolo výsledky '!$E61)</f>
        <v>Juraj Maláň</v>
      </c>
      <c r="G61" s="6" t="str">
        <f>VLOOKUP(A61,'04.kolo prezentácia'!$A$2:$G$150,4,FALSE)</f>
        <v>Soblahov</v>
      </c>
      <c r="H61" s="30">
        <f>VLOOKUP(A61,'04.kolo prezentácia'!$A$2:$G$150,5,FALSE)</f>
        <v>1977</v>
      </c>
      <c r="I61" s="31" t="str">
        <f>VLOOKUP(A61,'04.kolo prezentácia'!$A$2:$G$150,7,FALSE)</f>
        <v>Muži B</v>
      </c>
      <c r="J61" s="32" t="str">
        <f>VLOOKUP('04.kolo výsledky '!$A61,'04.kolo stopky'!A:C,3,FALSE)</f>
        <v>00:39:53,94</v>
      </c>
      <c r="K61" s="32">
        <f t="shared" si="1"/>
        <v>0.003607765480324074</v>
      </c>
      <c r="L61" s="32">
        <f t="shared" si="2"/>
        <v>0.008226504629629629</v>
      </c>
      <c r="M61" s="29"/>
      <c r="N61" s="30"/>
      <c r="O61" s="30"/>
      <c r="P61" s="30"/>
      <c r="Q61" s="30"/>
      <c r="R61" s="30"/>
      <c r="S61" s="30"/>
      <c r="T61" s="30"/>
      <c r="U61" s="30"/>
      <c r="V61" s="30"/>
      <c r="W61" s="33">
        <f t="shared" si="4"/>
        <v>0</v>
      </c>
      <c r="Y61"/>
    </row>
    <row r="62" spans="1:25" ht="14.25">
      <c r="A62" s="21">
        <v>124</v>
      </c>
      <c r="B62" s="46">
        <v>59</v>
      </c>
      <c r="C62" s="46">
        <v>17</v>
      </c>
      <c r="D62" s="6" t="str">
        <f>VLOOKUP(A62,'04.kolo prezentácia'!$A$2:$G$149,2,FALSE)</f>
        <v>Michal</v>
      </c>
      <c r="E62" s="6" t="str">
        <f>VLOOKUP(A62,'04.kolo prezentácia'!$A$2:$G$149,3,FALSE)</f>
        <v>Trebatický</v>
      </c>
      <c r="F62" s="6" t="str">
        <f>CONCATENATE('04.kolo výsledky '!$D62," ",'04.kolo výsledky '!$E62)</f>
        <v>Michal Trebatický</v>
      </c>
      <c r="G62" s="6" t="str">
        <f>VLOOKUP(A62,'04.kolo prezentácia'!$A$2:$G$150,4,FALSE)</f>
        <v>Soblahov</v>
      </c>
      <c r="H62" s="30">
        <f>VLOOKUP(A62,'04.kolo prezentácia'!$A$2:$G$150,5,FALSE)</f>
        <v>1978</v>
      </c>
      <c r="I62" s="31" t="str">
        <f>VLOOKUP(A62,'04.kolo prezentácia'!$A$2:$G$150,7,FALSE)</f>
        <v>Muži B</v>
      </c>
      <c r="J62" s="32" t="str">
        <f>VLOOKUP('04.kolo výsledky '!$A62,'04.kolo stopky'!A:C,3,FALSE)</f>
        <v>00:39:58,08</v>
      </c>
      <c r="K62" s="32">
        <f t="shared" si="1"/>
        <v>0.00361400462962963</v>
      </c>
      <c r="L62" s="32">
        <f t="shared" si="2"/>
        <v>0.008274421296296297</v>
      </c>
      <c r="M62" s="29"/>
      <c r="N62" s="30"/>
      <c r="O62" s="30"/>
      <c r="P62" s="30"/>
      <c r="Q62" s="30"/>
      <c r="R62" s="30"/>
      <c r="S62" s="30"/>
      <c r="T62" s="30"/>
      <c r="U62" s="30"/>
      <c r="V62" s="30"/>
      <c r="W62" s="33">
        <f t="shared" si="4"/>
        <v>0</v>
      </c>
      <c r="Y62"/>
    </row>
    <row r="63" spans="1:25" ht="14.25">
      <c r="A63" s="21">
        <v>110</v>
      </c>
      <c r="B63" s="46">
        <v>60</v>
      </c>
      <c r="C63" s="46">
        <v>12</v>
      </c>
      <c r="D63" s="5" t="str">
        <f>VLOOKUP(A63,'04.kolo prezentácia'!$A$2:$G$149,2,FALSE)</f>
        <v>Pavol</v>
      </c>
      <c r="E63" s="5" t="str">
        <f>VLOOKUP(A63,'04.kolo prezentácia'!$A$2:$G$149,3,FALSE)</f>
        <v>Balaščák</v>
      </c>
      <c r="F63" s="6" t="str">
        <f>CONCATENATE('04.kolo výsledky '!$D63," ",'04.kolo výsledky '!$E63)</f>
        <v>Pavol Balaščák</v>
      </c>
      <c r="G63" s="6" t="str">
        <f>VLOOKUP(A63,'04.kolo prezentácia'!$A$2:$G$150,4,FALSE)</f>
        <v>Trenčín</v>
      </c>
      <c r="H63" s="30">
        <f>VLOOKUP(A63,'04.kolo prezentácia'!$A$2:$G$150,5,FALSE)</f>
        <v>1964</v>
      </c>
      <c r="I63" s="31" t="str">
        <f>VLOOKUP(A63,'04.kolo prezentácia'!$A$2:$G$150,7,FALSE)</f>
        <v>Muži D</v>
      </c>
      <c r="J63" s="32" t="str">
        <f>VLOOKUP('04.kolo výsledky '!$A63,'04.kolo stopky'!A:C,3,FALSE)</f>
        <v>00:40:04,50</v>
      </c>
      <c r="K63" s="32">
        <f t="shared" si="1"/>
        <v>0.0036236798321759266</v>
      </c>
      <c r="L63" s="32">
        <f t="shared" si="2"/>
        <v>0.008348726851851854</v>
      </c>
      <c r="M63" s="29"/>
      <c r="N63" s="30"/>
      <c r="O63" s="30"/>
      <c r="P63" s="30"/>
      <c r="Q63" s="30"/>
      <c r="R63" s="30"/>
      <c r="S63" s="30"/>
      <c r="T63" s="30"/>
      <c r="U63" s="30"/>
      <c r="V63" s="30"/>
      <c r="W63" s="33">
        <f t="shared" si="4"/>
        <v>0</v>
      </c>
      <c r="Y63"/>
    </row>
    <row r="64" spans="1:25" ht="14.25">
      <c r="A64" s="21">
        <v>75</v>
      </c>
      <c r="B64" s="46">
        <v>61</v>
      </c>
      <c r="C64" s="46">
        <v>18</v>
      </c>
      <c r="D64" s="5" t="str">
        <f>VLOOKUP(A64,'04.kolo prezentácia'!$A$2:$G$149,2,FALSE)</f>
        <v>Pavel</v>
      </c>
      <c r="E64" s="5" t="str">
        <f>VLOOKUP(A64,'04.kolo prezentácia'!$A$2:$G$149,3,FALSE)</f>
        <v>Trúchly</v>
      </c>
      <c r="F64" s="6" t="str">
        <f>CONCATENATE('04.kolo výsledky '!$D64," ",'04.kolo výsledky '!$E64)</f>
        <v>Pavel Trúchly</v>
      </c>
      <c r="G64" s="6" t="str">
        <f>VLOOKUP(A64,'04.kolo prezentácia'!$A$2:$G$150,4,FALSE)</f>
        <v>Trenčín</v>
      </c>
      <c r="H64" s="30">
        <f>VLOOKUP(A64,'04.kolo prezentácia'!$A$2:$G$150,5,FALSE)</f>
        <v>1977</v>
      </c>
      <c r="I64" s="31" t="str">
        <f>VLOOKUP(A64,'04.kolo prezentácia'!$A$2:$G$150,7,FALSE)</f>
        <v>Muži B</v>
      </c>
      <c r="J64" s="32" t="str">
        <f>VLOOKUP('04.kolo výsledky '!$A64,'04.kolo stopky'!A:C,3,FALSE)</f>
        <v>00:40:34,20</v>
      </c>
      <c r="K64" s="32">
        <f t="shared" si="1"/>
        <v>0.0036684389467592595</v>
      </c>
      <c r="L64" s="32">
        <f t="shared" si="2"/>
        <v>0.00869247685185185</v>
      </c>
      <c r="M64" s="29"/>
      <c r="N64" s="30"/>
      <c r="O64" s="30"/>
      <c r="P64" s="30"/>
      <c r="Q64" s="30"/>
      <c r="R64" s="30"/>
      <c r="S64" s="30"/>
      <c r="T64" s="30"/>
      <c r="U64" s="30"/>
      <c r="V64" s="30"/>
      <c r="W64" s="33">
        <f t="shared" si="4"/>
        <v>0</v>
      </c>
      <c r="Y64"/>
    </row>
    <row r="65" spans="1:25" ht="14.25">
      <c r="A65" s="21">
        <v>144</v>
      </c>
      <c r="B65" s="46">
        <v>62</v>
      </c>
      <c r="C65" s="46">
        <v>9</v>
      </c>
      <c r="D65" s="5" t="str">
        <f>VLOOKUP(A65,'04.kolo prezentácia'!$A$2:$G$149,2,FALSE)</f>
        <v>Michal</v>
      </c>
      <c r="E65" s="5" t="str">
        <f>VLOOKUP(A65,'04.kolo prezentácia'!$A$2:$G$149,3,FALSE)</f>
        <v>Talaba</v>
      </c>
      <c r="F65" s="6" t="str">
        <f>CONCATENATE('04.kolo výsledky '!$D65," ",'04.kolo výsledky '!$E65)</f>
        <v>Michal Talaba</v>
      </c>
      <c r="G65" s="6" t="str">
        <f>VLOOKUP(A65,'04.kolo prezentácia'!$A$2:$G$150,4,FALSE)</f>
        <v>NUTRILITE team</v>
      </c>
      <c r="H65" s="30">
        <f>VLOOKUP(A65,'04.kolo prezentácia'!$A$2:$G$150,5,FALSE)</f>
        <v>1988</v>
      </c>
      <c r="I65" s="31" t="str">
        <f>VLOOKUP(A65,'04.kolo prezentácia'!$A$2:$G$150,7,FALSE)</f>
        <v>Muži A</v>
      </c>
      <c r="J65" s="32" t="str">
        <f>VLOOKUP('04.kolo výsledky '!$A65,'04.kolo stopky'!A:C,3,FALSE)</f>
        <v>00:40:40,84</v>
      </c>
      <c r="K65" s="32">
        <f t="shared" si="1"/>
        <v>0.0036784456983024695</v>
      </c>
      <c r="L65" s="32">
        <f t="shared" si="2"/>
        <v>0.008769328703703703</v>
      </c>
      <c r="M65" s="29"/>
      <c r="N65" s="30"/>
      <c r="O65" s="30"/>
      <c r="P65" s="30"/>
      <c r="Q65" s="30"/>
      <c r="R65" s="30"/>
      <c r="S65" s="30"/>
      <c r="T65" s="30"/>
      <c r="U65" s="30"/>
      <c r="V65" s="30"/>
      <c r="W65" s="33">
        <f t="shared" si="4"/>
        <v>0</v>
      </c>
      <c r="Y65"/>
    </row>
    <row r="66" spans="1:25" ht="14.25">
      <c r="A66" s="21">
        <v>83</v>
      </c>
      <c r="B66" s="46">
        <v>63</v>
      </c>
      <c r="C66" s="46">
        <v>5</v>
      </c>
      <c r="D66" s="6" t="str">
        <f>VLOOKUP(A66,'04.kolo prezentácia'!$A$2:$G$149,2,FALSE)</f>
        <v>Tereza </v>
      </c>
      <c r="E66" s="6" t="str">
        <f>VLOOKUP(A66,'04.kolo prezentácia'!$A$2:$G$149,3,FALSE)</f>
        <v>Ďuráčiová</v>
      </c>
      <c r="F66" s="6" t="str">
        <f>CONCATENATE('04.kolo výsledky '!$D66," ",'04.kolo výsledky '!$E66)</f>
        <v>Tereza  Ďuráčiová</v>
      </c>
      <c r="G66" s="6" t="str">
        <f>VLOOKUP(A66,'04.kolo prezentácia'!$A$2:$G$150,4,FALSE)</f>
        <v>Soblahov</v>
      </c>
      <c r="H66" s="30">
        <f>VLOOKUP(A66,'04.kolo prezentácia'!$A$2:$G$150,5,FALSE)</f>
        <v>1993</v>
      </c>
      <c r="I66" s="31" t="str">
        <f>VLOOKUP(A66,'04.kolo prezentácia'!$A$2:$G$150,7,FALSE)</f>
        <v>Ženy A</v>
      </c>
      <c r="J66" s="32" t="str">
        <f>VLOOKUP('04.kolo výsledky '!$A66,'04.kolo stopky'!A:C,3,FALSE)</f>
        <v>00:40:42,53</v>
      </c>
      <c r="K66" s="32">
        <f t="shared" si="1"/>
        <v>0.0036809925974151236</v>
      </c>
      <c r="L66" s="32">
        <f t="shared" si="2"/>
        <v>0.008788888888888888</v>
      </c>
      <c r="M66" s="29"/>
      <c r="N66" s="30"/>
      <c r="O66" s="30"/>
      <c r="P66" s="30"/>
      <c r="Q66" s="30"/>
      <c r="R66" s="30"/>
      <c r="S66" s="30"/>
      <c r="T66" s="30"/>
      <c r="U66" s="30"/>
      <c r="V66" s="30"/>
      <c r="W66" s="33">
        <f t="shared" si="4"/>
        <v>0</v>
      </c>
      <c r="Y66"/>
    </row>
    <row r="67" spans="1:25" ht="14.25">
      <c r="A67" s="21">
        <v>140</v>
      </c>
      <c r="B67" s="46">
        <v>64</v>
      </c>
      <c r="C67" s="46">
        <v>6</v>
      </c>
      <c r="D67" s="5" t="str">
        <f>VLOOKUP(A67,'04.kolo prezentácia'!$A$2:$G$149,2,FALSE)</f>
        <v>Patrícia</v>
      </c>
      <c r="E67" s="5" t="str">
        <f>VLOOKUP(A67,'04.kolo prezentácia'!$A$2:$G$149,3,FALSE)</f>
        <v>Pavlíková</v>
      </c>
      <c r="F67" s="6" t="str">
        <f>CONCATENATE('04.kolo výsledky '!$D67," ",'04.kolo výsledky '!$E67)</f>
        <v>Patrícia Pavlíková</v>
      </c>
      <c r="G67" s="6" t="str">
        <f>VLOOKUP(A67,'04.kolo prezentácia'!$A$2:$G$150,4,FALSE)</f>
        <v>Trenčín</v>
      </c>
      <c r="H67" s="30">
        <f>VLOOKUP(A67,'04.kolo prezentácia'!$A$2:$G$150,5,FALSE)</f>
        <v>1987</v>
      </c>
      <c r="I67" s="31" t="str">
        <f>VLOOKUP(A67,'04.kolo prezentácia'!$A$2:$G$150,7,FALSE)</f>
        <v>Ženy A</v>
      </c>
      <c r="J67" s="32" t="str">
        <f>VLOOKUP('04.kolo výsledky '!$A67,'04.kolo stopky'!A:C,3,FALSE)</f>
        <v>00:40:42,72</v>
      </c>
      <c r="K67" s="32">
        <f t="shared" si="1"/>
        <v>0.003681278935185186</v>
      </c>
      <c r="L67" s="32">
        <f t="shared" si="2"/>
        <v>0.008791087962962966</v>
      </c>
      <c r="M67" s="29"/>
      <c r="N67" s="30"/>
      <c r="O67" s="30"/>
      <c r="P67" s="30"/>
      <c r="Q67" s="30"/>
      <c r="R67" s="30"/>
      <c r="S67" s="30"/>
      <c r="T67" s="30"/>
      <c r="U67" s="30"/>
      <c r="V67" s="30"/>
      <c r="W67" s="33">
        <f t="shared" si="4"/>
        <v>0</v>
      </c>
      <c r="Y67"/>
    </row>
    <row r="68" spans="1:25" ht="14.25">
      <c r="A68" s="21">
        <v>11</v>
      </c>
      <c r="B68" s="46">
        <v>65</v>
      </c>
      <c r="C68" s="53">
        <v>4</v>
      </c>
      <c r="D68" s="5" t="str">
        <f>VLOOKUP(A68,'04.kolo prezentácia'!$A$2:$G$149,2,FALSE)</f>
        <v>Dušan</v>
      </c>
      <c r="E68" s="5" t="str">
        <f>VLOOKUP(A68,'04.kolo prezentácia'!$A$2:$G$149,3,FALSE)</f>
        <v>Kašička</v>
      </c>
      <c r="F68" s="6" t="str">
        <f>CONCATENATE('04.kolo výsledky '!$D68," ",'04.kolo výsledky '!$E68)</f>
        <v>Dušan Kašička</v>
      </c>
      <c r="G68" s="6" t="str">
        <f>VLOOKUP(A68,'04.kolo prezentácia'!$A$2:$G$150,4,FALSE)</f>
        <v>Letisko Trenčín</v>
      </c>
      <c r="H68" s="30">
        <f>VLOOKUP(A68,'04.kolo prezentácia'!$A$2:$G$150,5,FALSE)</f>
        <v>1942</v>
      </c>
      <c r="I68" s="31" t="str">
        <f>VLOOKUP(A68,'04.kolo prezentácia'!$A$2:$G$150,7,FALSE)</f>
        <v>Muži E</v>
      </c>
      <c r="J68" s="32" t="str">
        <f>VLOOKUP('04.kolo výsledky '!$A68,'04.kolo stopky'!A:C,3,FALSE)</f>
        <v>00:41:23,41</v>
      </c>
      <c r="K68" s="32">
        <f t="shared" si="1"/>
        <v>0.003742600429205247</v>
      </c>
      <c r="L68" s="32">
        <f t="shared" si="2"/>
        <v>0.009262037037037034</v>
      </c>
      <c r="M68" s="29"/>
      <c r="N68" s="30"/>
      <c r="O68" s="30"/>
      <c r="P68" s="30"/>
      <c r="Q68" s="30"/>
      <c r="R68" s="30"/>
      <c r="S68" s="30"/>
      <c r="T68" s="30"/>
      <c r="U68" s="30"/>
      <c r="V68" s="30"/>
      <c r="W68" s="33">
        <f t="shared" si="4"/>
        <v>0</v>
      </c>
      <c r="Y68"/>
    </row>
    <row r="69" spans="1:25" ht="14.25">
      <c r="A69" s="21">
        <v>138</v>
      </c>
      <c r="B69" s="46">
        <v>66</v>
      </c>
      <c r="C69" s="46">
        <v>10</v>
      </c>
      <c r="D69" s="5" t="str">
        <f>VLOOKUP(A69,'04.kolo prezentácia'!$A$2:$G$149,2,FALSE)</f>
        <v>Drahoslav</v>
      </c>
      <c r="E69" s="5" t="str">
        <f>VLOOKUP(A69,'04.kolo prezentácia'!$A$2:$G$149,3,FALSE)</f>
        <v>Masarik</v>
      </c>
      <c r="F69" s="6" t="str">
        <f>CONCATENATE('04.kolo výsledky '!$D69," ",'04.kolo výsledky '!$E69)</f>
        <v>Drahoslav Masarik</v>
      </c>
      <c r="G69" s="6" t="str">
        <f>VLOOKUP(A69,'04.kolo prezentácia'!$A$2:$G$150,4,FALSE)</f>
        <v>Štvorlístok Trenčín</v>
      </c>
      <c r="H69" s="30">
        <f>VLOOKUP(A69,'04.kolo prezentácia'!$A$2:$G$150,5,FALSE)</f>
        <v>1967</v>
      </c>
      <c r="I69" s="31" t="str">
        <f>VLOOKUP(A69,'04.kolo prezentácia'!$A$2:$G$150,7,FALSE)</f>
        <v>Muži C</v>
      </c>
      <c r="J69" s="32" t="str">
        <f>VLOOKUP('04.kolo výsledky '!$A69,'04.kolo stopky'!A:C,3,FALSE)</f>
        <v>00:41:28,04</v>
      </c>
      <c r="K69" s="32">
        <f>J69/$X$3</f>
        <v>0.0037495780285493833</v>
      </c>
      <c r="L69" s="32">
        <f>J69-$Y$3</f>
        <v>0.009315625000000001</v>
      </c>
      <c r="M69" s="29"/>
      <c r="N69" s="30"/>
      <c r="O69" s="30"/>
      <c r="P69" s="30"/>
      <c r="Q69" s="30"/>
      <c r="R69" s="30"/>
      <c r="S69" s="30"/>
      <c r="T69" s="30"/>
      <c r="U69" s="30"/>
      <c r="V69" s="30"/>
      <c r="W69" s="33">
        <f t="shared" si="4"/>
        <v>0</v>
      </c>
      <c r="Y69"/>
    </row>
    <row r="70" spans="1:25" ht="14.25">
      <c r="A70" s="21">
        <v>91</v>
      </c>
      <c r="B70" s="46">
        <v>67</v>
      </c>
      <c r="C70" s="46">
        <v>10</v>
      </c>
      <c r="D70" s="6" t="str">
        <f>VLOOKUP(A70,'04.kolo prezentácia'!$A$2:$G$149,2,FALSE)</f>
        <v>Jiří</v>
      </c>
      <c r="E70" s="6" t="str">
        <f>VLOOKUP(A70,'04.kolo prezentácia'!$A$2:$G$149,3,FALSE)</f>
        <v>Horníček</v>
      </c>
      <c r="F70" s="6" t="str">
        <f>CONCATENATE('04.kolo výsledky '!$D70," ",'04.kolo výsledky '!$E70)</f>
        <v>Jiří Horníček</v>
      </c>
      <c r="G70" s="6" t="str">
        <f>VLOOKUP(A70,'04.kolo prezentácia'!$A$2:$G$150,4,FALSE)</f>
        <v>Trenčín</v>
      </c>
      <c r="H70" s="30">
        <f>VLOOKUP(A70,'04.kolo prezentácia'!$A$2:$G$150,5,FALSE)</f>
        <v>1987</v>
      </c>
      <c r="I70" s="31" t="str">
        <f>VLOOKUP(A70,'04.kolo prezentácia'!$A$2:$G$150,7,FALSE)</f>
        <v>Muži A</v>
      </c>
      <c r="J70" s="32" t="str">
        <f>VLOOKUP('04.kolo výsledky '!$A70,'04.kolo stopky'!A:C,3,FALSE)</f>
        <v>00:41:33,85</v>
      </c>
      <c r="K70" s="32">
        <f>J70/$X$3</f>
        <v>0.003758333936149691</v>
      </c>
      <c r="L70" s="32">
        <f>J70-$Y$3</f>
        <v>0.009382870370370368</v>
      </c>
      <c r="M70" s="29"/>
      <c r="N70" s="30"/>
      <c r="O70" s="30"/>
      <c r="P70" s="30"/>
      <c r="Q70" s="30"/>
      <c r="R70" s="30"/>
      <c r="S70" s="30"/>
      <c r="T70" s="30"/>
      <c r="U70" s="30"/>
      <c r="V70" s="30"/>
      <c r="W70" s="33">
        <f t="shared" si="4"/>
        <v>0</v>
      </c>
      <c r="Y70"/>
    </row>
    <row r="71" spans="1:25" ht="14.25">
      <c r="A71" s="21">
        <v>59</v>
      </c>
      <c r="B71" s="46">
        <v>68</v>
      </c>
      <c r="C71" s="46">
        <v>19</v>
      </c>
      <c r="D71" s="6" t="str">
        <f>VLOOKUP(A71,'04.kolo prezentácia'!$A$2:$G$149,2,FALSE)</f>
        <v>Matej</v>
      </c>
      <c r="E71" s="6" t="str">
        <f>VLOOKUP(A71,'04.kolo prezentácia'!$A$2:$G$149,3,FALSE)</f>
        <v>Guzoň</v>
      </c>
      <c r="F71" s="6" t="str">
        <f>CONCATENATE('04.kolo výsledky '!$D71," ",'04.kolo výsledky '!$E71)</f>
        <v>Matej Guzoň</v>
      </c>
      <c r="G71" s="6" t="str">
        <f>VLOOKUP(A71,'04.kolo prezentácia'!$A$2:$G$150,4,FALSE)</f>
        <v>Ladce</v>
      </c>
      <c r="H71" s="30">
        <f>VLOOKUP(A71,'04.kolo prezentácia'!$A$2:$G$150,5,FALSE)</f>
        <v>1979</v>
      </c>
      <c r="I71" s="31" t="str">
        <f>VLOOKUP(A71,'04.kolo prezentácia'!$A$2:$G$150,7,FALSE)</f>
        <v>Muži B</v>
      </c>
      <c r="J71" s="32" t="str">
        <f>VLOOKUP('04.kolo výsledky '!$A71,'04.kolo stopky'!A:C,3,FALSE)</f>
        <v>00:42:22,67</v>
      </c>
      <c r="K71" s="32">
        <f>J71/$X$3</f>
        <v>0.0038319076726466054</v>
      </c>
      <c r="L71" s="32">
        <f>J71-$Y$3</f>
        <v>0.009947916666666667</v>
      </c>
      <c r="M71" s="29"/>
      <c r="N71" s="30"/>
      <c r="O71" s="30"/>
      <c r="P71" s="30"/>
      <c r="Q71" s="30"/>
      <c r="R71" s="30"/>
      <c r="S71" s="30"/>
      <c r="T71" s="30"/>
      <c r="U71" s="30"/>
      <c r="V71" s="30"/>
      <c r="W71" s="33">
        <f t="shared" si="4"/>
        <v>0</v>
      </c>
      <c r="Y71"/>
    </row>
    <row r="72" spans="1:25" ht="14.25">
      <c r="A72" s="21">
        <v>33</v>
      </c>
      <c r="B72" s="46">
        <v>69</v>
      </c>
      <c r="C72" s="46">
        <v>8</v>
      </c>
      <c r="D72" s="6" t="str">
        <f>VLOOKUP(A72,'04.kolo prezentácia'!$A$2:$G$149,2,FALSE)</f>
        <v>Miriam</v>
      </c>
      <c r="E72" s="6" t="str">
        <f>VLOOKUP(A72,'04.kolo prezentácia'!$A$2:$G$149,3,FALSE)</f>
        <v>Marušincová</v>
      </c>
      <c r="F72" s="6" t="str">
        <f>CONCATENATE('04.kolo výsledky '!$D72," ",'04.kolo výsledky '!$E72)</f>
        <v>Miriam Marušincová</v>
      </c>
      <c r="G72" s="6" t="str">
        <f>VLOOKUP(A72,'04.kolo prezentácia'!$A$2:$G$150,4,FALSE)</f>
        <v>KPB Nová Dubnica</v>
      </c>
      <c r="H72" s="30">
        <f>VLOOKUP(A72,'04.kolo prezentácia'!$A$2:$G$150,5,FALSE)</f>
        <v>1973</v>
      </c>
      <c r="I72" s="31" t="str">
        <f>VLOOKUP(A72,'04.kolo prezentácia'!$A$2:$G$150,7,FALSE)</f>
        <v>Ženy B</v>
      </c>
      <c r="J72" s="32" t="str">
        <f>VLOOKUP('04.kolo výsledky '!$A72,'04.kolo stopky'!A:C,3,FALSE)</f>
        <v>00:42:23,18</v>
      </c>
      <c r="K72" s="32">
        <f aca="true" t="shared" si="5" ref="K72:K91">J72/$X$3</f>
        <v>0.0038326762635030862</v>
      </c>
      <c r="L72" s="32">
        <f aca="true" t="shared" si="6" ref="L72:L91">J72-$Y$3</f>
        <v>0.009953819444444442</v>
      </c>
      <c r="M72" s="29"/>
      <c r="N72" s="30"/>
      <c r="O72" s="30"/>
      <c r="P72" s="30"/>
      <c r="Q72" s="30"/>
      <c r="R72" s="30"/>
      <c r="S72" s="30"/>
      <c r="T72" s="30"/>
      <c r="U72" s="30"/>
      <c r="V72" s="30"/>
      <c r="W72" s="33">
        <f t="shared" si="4"/>
        <v>0</v>
      </c>
      <c r="Y72"/>
    </row>
    <row r="73" spans="1:25" ht="14.25">
      <c r="A73" s="21">
        <v>109</v>
      </c>
      <c r="B73" s="46">
        <v>70</v>
      </c>
      <c r="C73" s="46">
        <v>9</v>
      </c>
      <c r="D73" s="6" t="str">
        <f>VLOOKUP(A73,'04.kolo prezentácia'!$A$2:$G$149,2,FALSE)</f>
        <v>Blanka</v>
      </c>
      <c r="E73" s="6" t="str">
        <f>VLOOKUP(A73,'04.kolo prezentácia'!$A$2:$G$149,3,FALSE)</f>
        <v>Balaščáková</v>
      </c>
      <c r="F73" s="6" t="str">
        <f>CONCATENATE('04.kolo výsledky '!$D73," ",'04.kolo výsledky '!$E73)</f>
        <v>Blanka Balaščáková</v>
      </c>
      <c r="G73" s="6" t="str">
        <f>VLOOKUP(A73,'04.kolo prezentácia'!$A$2:$G$150,4,FALSE)</f>
        <v>Behám s láskou</v>
      </c>
      <c r="H73" s="30">
        <f>VLOOKUP(A73,'04.kolo prezentácia'!$A$2:$G$150,5,FALSE)</f>
        <v>1966</v>
      </c>
      <c r="I73" s="31" t="str">
        <f>VLOOKUP(A73,'04.kolo prezentácia'!$A$2:$G$150,7,FALSE)</f>
        <v>Ženy B</v>
      </c>
      <c r="J73" s="32" t="str">
        <f>VLOOKUP('04.kolo výsledky '!$A73,'04.kolo stopky'!A:C,3,FALSE)</f>
        <v>00:43:14,50</v>
      </c>
      <c r="K73" s="32">
        <f t="shared" si="5"/>
        <v>0.003910017602237654</v>
      </c>
      <c r="L73" s="32">
        <f t="shared" si="6"/>
        <v>0.010547800925925922</v>
      </c>
      <c r="M73" s="29"/>
      <c r="N73" s="30"/>
      <c r="O73" s="30"/>
      <c r="P73" s="30"/>
      <c r="Q73" s="30"/>
      <c r="R73" s="30"/>
      <c r="S73" s="30"/>
      <c r="T73" s="30"/>
      <c r="U73" s="30"/>
      <c r="V73" s="30"/>
      <c r="W73" s="33">
        <f t="shared" si="4"/>
        <v>0</v>
      </c>
      <c r="Y73"/>
    </row>
    <row r="74" spans="1:25" ht="14.25">
      <c r="A74" s="21">
        <v>76</v>
      </c>
      <c r="B74" s="46">
        <v>71</v>
      </c>
      <c r="C74" s="46">
        <v>13</v>
      </c>
      <c r="D74" s="6" t="str">
        <f>VLOOKUP(A74,'04.kolo prezentácia'!$A$2:$G$149,2,FALSE)</f>
        <v>Vojtech</v>
      </c>
      <c r="E74" s="6" t="str">
        <f>VLOOKUP(A74,'04.kolo prezentácia'!$A$2:$G$149,3,FALSE)</f>
        <v>Fucek</v>
      </c>
      <c r="F74" s="6" t="str">
        <f>CONCATENATE('04.kolo výsledky '!$D74," ",'04.kolo výsledky '!$E74)</f>
        <v>Vojtech Fucek</v>
      </c>
      <c r="G74" s="6" t="str">
        <f>VLOOKUP(A74,'04.kolo prezentácia'!$A$2:$G$150,4,FALSE)</f>
        <v>Trencin</v>
      </c>
      <c r="H74" s="30">
        <f>VLOOKUP(A74,'04.kolo prezentácia'!$A$2:$G$150,5,FALSE)</f>
        <v>1966</v>
      </c>
      <c r="I74" s="31" t="str">
        <f>VLOOKUP(A74,'04.kolo prezentácia'!$A$2:$G$150,7,FALSE)</f>
        <v>Muži D</v>
      </c>
      <c r="J74" s="32" t="str">
        <f>VLOOKUP('04.kolo výsledky '!$A74,'04.kolo stopky'!A:C,3,FALSE)</f>
        <v>00:44:27,36</v>
      </c>
      <c r="K74" s="32">
        <f t="shared" si="5"/>
        <v>0.004019820601851852</v>
      </c>
      <c r="L74" s="32">
        <f t="shared" si="6"/>
        <v>0.01139108796296296</v>
      </c>
      <c r="M74" s="29"/>
      <c r="N74" s="30"/>
      <c r="O74" s="30"/>
      <c r="P74" s="30"/>
      <c r="Q74" s="30"/>
      <c r="R74" s="30"/>
      <c r="S74" s="30"/>
      <c r="T74" s="30"/>
      <c r="U74" s="30"/>
      <c r="V74" s="30"/>
      <c r="W74" s="33">
        <f t="shared" si="4"/>
        <v>0</v>
      </c>
      <c r="Y74"/>
    </row>
    <row r="75" spans="1:25" ht="14.25">
      <c r="A75" s="21">
        <v>122</v>
      </c>
      <c r="B75" s="46">
        <v>72</v>
      </c>
      <c r="C75" s="46">
        <v>20</v>
      </c>
      <c r="D75" s="6" t="str">
        <f>VLOOKUP(A75,'04.kolo prezentácia'!$A$2:$G$149,2,FALSE)</f>
        <v>Branislav</v>
      </c>
      <c r="E75" s="6" t="str">
        <f>VLOOKUP(A75,'04.kolo prezentácia'!$A$2:$G$149,3,FALSE)</f>
        <v>Zachar</v>
      </c>
      <c r="F75" s="6" t="str">
        <f>CONCATENATE('04.kolo výsledky '!$D75," ",'04.kolo výsledky '!$E75)</f>
        <v>Branislav Zachar</v>
      </c>
      <c r="G75" s="6" t="str">
        <f>VLOOKUP(A75,'04.kolo prezentácia'!$A$2:$G$150,4,FALSE)</f>
        <v>Trenčianska Teplá</v>
      </c>
      <c r="H75" s="30">
        <f>VLOOKUP(A75,'04.kolo prezentácia'!$A$2:$G$150,5,FALSE)</f>
        <v>1986</v>
      </c>
      <c r="I75" s="31" t="str">
        <f>VLOOKUP(A75,'04.kolo prezentácia'!$A$2:$G$150,7,FALSE)</f>
        <v>Muži B</v>
      </c>
      <c r="J75" s="32" t="str">
        <f>VLOOKUP('04.kolo výsledky '!$A75,'04.kolo stopky'!A:C,3,FALSE)</f>
        <v>00:45:09,36</v>
      </c>
      <c r="K75" s="32">
        <f t="shared" si="5"/>
        <v>0.004083116319444444</v>
      </c>
      <c r="L75" s="32">
        <f t="shared" si="6"/>
        <v>0.011877199074074068</v>
      </c>
      <c r="M75" s="29"/>
      <c r="N75" s="30"/>
      <c r="O75" s="30"/>
      <c r="P75" s="30"/>
      <c r="Q75" s="30"/>
      <c r="R75" s="30"/>
      <c r="S75" s="30"/>
      <c r="T75" s="30"/>
      <c r="U75" s="30"/>
      <c r="V75" s="30"/>
      <c r="W75" s="33">
        <f t="shared" si="4"/>
        <v>0</v>
      </c>
      <c r="Y75"/>
    </row>
    <row r="76" spans="1:25" ht="14.25">
      <c r="A76" s="21">
        <v>65</v>
      </c>
      <c r="B76" s="46">
        <v>73</v>
      </c>
      <c r="C76" s="46">
        <v>21</v>
      </c>
      <c r="D76" s="6" t="str">
        <f>VLOOKUP(A76,'04.kolo prezentácia'!$A$2:$G$149,2,FALSE)</f>
        <v>Augustín</v>
      </c>
      <c r="E76" s="6" t="str">
        <f>VLOOKUP(A76,'04.kolo prezentácia'!$A$2:$G$149,3,FALSE)</f>
        <v>Zubo</v>
      </c>
      <c r="F76" s="6" t="str">
        <f>CONCATENATE('04.kolo výsledky '!$D76," ",'04.kolo výsledky '!$E76)</f>
        <v>Augustín Zubo</v>
      </c>
      <c r="G76" s="6" t="str">
        <f>VLOOKUP(A76,'04.kolo prezentácia'!$A$2:$G$150,4,FALSE)</f>
        <v>Borčické slimáky</v>
      </c>
      <c r="H76" s="30">
        <f>VLOOKUP(A76,'04.kolo prezentácia'!$A$2:$G$150,5,FALSE)</f>
        <v>1983</v>
      </c>
      <c r="I76" s="31" t="str">
        <f>VLOOKUP(A76,'04.kolo prezentácia'!$A$2:$G$150,7,FALSE)</f>
        <v>Muži B</v>
      </c>
      <c r="J76" s="32" t="str">
        <f>VLOOKUP('04.kolo výsledky '!$A76,'04.kolo stopky'!A:C,3,FALSE)</f>
        <v>00:45:53,72</v>
      </c>
      <c r="K76" s="32">
        <f t="shared" si="5"/>
        <v>0.0041499686535493826</v>
      </c>
      <c r="L76" s="32">
        <f t="shared" si="6"/>
        <v>0.012390624999999999</v>
      </c>
      <c r="M76" s="29"/>
      <c r="N76" s="30"/>
      <c r="O76" s="30"/>
      <c r="P76" s="30"/>
      <c r="Q76" s="30"/>
      <c r="R76" s="30"/>
      <c r="S76" s="30"/>
      <c r="T76" s="30"/>
      <c r="U76" s="30"/>
      <c r="V76" s="30"/>
      <c r="W76" s="33">
        <f t="shared" si="4"/>
        <v>0</v>
      </c>
      <c r="Y76"/>
    </row>
    <row r="77" spans="1:25" ht="14.25">
      <c r="A77" s="21">
        <v>134</v>
      </c>
      <c r="B77" s="46">
        <v>74</v>
      </c>
      <c r="C77" s="46">
        <v>7</v>
      </c>
      <c r="D77" s="6" t="str">
        <f>VLOOKUP(A77,'04.kolo prezentácia'!$A$2:$G$149,2,FALSE)</f>
        <v>Eva</v>
      </c>
      <c r="E77" s="6" t="str">
        <f>VLOOKUP(A77,'04.kolo prezentácia'!$A$2:$G$149,3,FALSE)</f>
        <v>Mareková</v>
      </c>
      <c r="F77" s="6" t="str">
        <f>CONCATENATE('04.kolo výsledky '!$D77," ",'04.kolo výsledky '!$E77)</f>
        <v>Eva Mareková</v>
      </c>
      <c r="G77" s="6" t="str">
        <f>VLOOKUP(A77,'04.kolo prezentácia'!$A$2:$G$150,4,FALSE)</f>
        <v>Soblahov</v>
      </c>
      <c r="H77" s="30">
        <f>VLOOKUP(A77,'04.kolo prezentácia'!$A$2:$G$150,5,FALSE)</f>
        <v>1982</v>
      </c>
      <c r="I77" s="31" t="str">
        <f>VLOOKUP(A77,'04.kolo prezentácia'!$A$2:$G$150,7,FALSE)</f>
        <v>Ženy A</v>
      </c>
      <c r="J77" s="32" t="str">
        <f>VLOOKUP('04.kolo výsledky '!$A77,'04.kolo stopky'!A:C,3,FALSE)</f>
        <v>00:45:57,23</v>
      </c>
      <c r="K77" s="32">
        <f t="shared" si="5"/>
        <v>0.00415525836709105</v>
      </c>
      <c r="L77" s="32">
        <f t="shared" si="6"/>
        <v>0.012431250000000001</v>
      </c>
      <c r="M77" s="29"/>
      <c r="N77" s="30"/>
      <c r="O77" s="30"/>
      <c r="P77" s="30"/>
      <c r="Q77" s="30"/>
      <c r="R77" s="30"/>
      <c r="S77" s="30"/>
      <c r="T77" s="30"/>
      <c r="U77" s="30"/>
      <c r="V77" s="30"/>
      <c r="W77" s="33">
        <f t="shared" si="4"/>
        <v>0</v>
      </c>
      <c r="Y77"/>
    </row>
    <row r="78" spans="1:25" ht="14.25">
      <c r="A78" s="21">
        <v>72</v>
      </c>
      <c r="B78" s="46">
        <v>75</v>
      </c>
      <c r="C78" s="46">
        <v>5</v>
      </c>
      <c r="D78" s="6" t="str">
        <f>VLOOKUP(A78,'04.kolo prezentácia'!$A$2:$G$149,2,FALSE)</f>
        <v>Rudolf</v>
      </c>
      <c r="E78" s="6" t="str">
        <f>VLOOKUP(A78,'04.kolo prezentácia'!$A$2:$G$149,3,FALSE)</f>
        <v>Sopko</v>
      </c>
      <c r="F78" s="6" t="str">
        <f>CONCATENATE('04.kolo výsledky '!$D78," ",'04.kolo výsledky '!$E78)</f>
        <v>Rudolf Sopko</v>
      </c>
      <c r="G78" s="6" t="str">
        <f>VLOOKUP(A78,'04.kolo prezentácia'!$A$2:$G$150,4,FALSE)</f>
        <v>Trenčín</v>
      </c>
      <c r="H78" s="30">
        <f>VLOOKUP(A78,'04.kolo prezentácia'!$A$2:$G$150,5,FALSE)</f>
        <v>1943</v>
      </c>
      <c r="I78" s="31" t="str">
        <f>VLOOKUP(A78,'04.kolo prezentácia'!$A$2:$G$150,7,FALSE)</f>
        <v>Muži E</v>
      </c>
      <c r="J78" s="32" t="str">
        <f>VLOOKUP('04.kolo výsledky '!$A78,'04.kolo stopky'!A:C,3,FALSE)</f>
        <v>00:47:21,38</v>
      </c>
      <c r="K78" s="32">
        <f t="shared" si="5"/>
        <v>0.0042820758584104935</v>
      </c>
      <c r="L78" s="32">
        <f t="shared" si="6"/>
        <v>0.013405208333333331</v>
      </c>
      <c r="M78" s="29"/>
      <c r="N78" s="30"/>
      <c r="O78" s="30"/>
      <c r="P78" s="30"/>
      <c r="Q78" s="30"/>
      <c r="R78" s="30"/>
      <c r="S78" s="30"/>
      <c r="T78" s="30"/>
      <c r="U78" s="30"/>
      <c r="V78" s="30"/>
      <c r="W78" s="33">
        <f t="shared" si="4"/>
        <v>0</v>
      </c>
      <c r="Y78"/>
    </row>
    <row r="79" spans="1:25" ht="14.25">
      <c r="A79" s="21">
        <v>119</v>
      </c>
      <c r="B79" s="46">
        <v>76</v>
      </c>
      <c r="C79" s="46">
        <v>10</v>
      </c>
      <c r="D79" s="6" t="str">
        <f>VLOOKUP(A79,'04.kolo prezentácia'!$A$2:$G$149,2,FALSE)</f>
        <v>Zuzana</v>
      </c>
      <c r="E79" s="6" t="str">
        <f>VLOOKUP(A79,'04.kolo prezentácia'!$A$2:$G$149,3,FALSE)</f>
        <v>Horná</v>
      </c>
      <c r="F79" s="6" t="str">
        <f>CONCATENATE('04.kolo výsledky '!$D79," ",'04.kolo výsledky '!$E79)</f>
        <v>Zuzana Horná</v>
      </c>
      <c r="G79" s="6" t="str">
        <f>VLOOKUP(A79,'04.kolo prezentácia'!$A$2:$G$150,4,FALSE)</f>
        <v>Trenčín</v>
      </c>
      <c r="H79" s="30">
        <f>VLOOKUP(A79,'04.kolo prezentácia'!$A$2:$G$150,5,FALSE)</f>
        <v>1976</v>
      </c>
      <c r="I79" s="31" t="str">
        <f>VLOOKUP(A79,'04.kolo prezentácia'!$A$2:$G$150,7,FALSE)</f>
        <v>Ženy B</v>
      </c>
      <c r="J79" s="32" t="str">
        <f>VLOOKUP('04.kolo výsledky '!$A79,'04.kolo stopky'!A:C,3,FALSE)</f>
        <v>00:47:24,07</v>
      </c>
      <c r="K79" s="32">
        <f t="shared" si="5"/>
        <v>0.0042861297984182105</v>
      </c>
      <c r="L79" s="32">
        <f t="shared" si="6"/>
        <v>0.013436342592592593</v>
      </c>
      <c r="M79" s="29"/>
      <c r="N79" s="30"/>
      <c r="O79" s="30"/>
      <c r="P79" s="30"/>
      <c r="Q79" s="30"/>
      <c r="R79" s="30"/>
      <c r="S79" s="30"/>
      <c r="T79" s="30"/>
      <c r="U79" s="30"/>
      <c r="V79" s="30"/>
      <c r="W79" s="33">
        <f t="shared" si="4"/>
        <v>0</v>
      </c>
      <c r="Y79"/>
    </row>
    <row r="80" spans="1:25" ht="14.25">
      <c r="A80" s="21">
        <v>104</v>
      </c>
      <c r="B80" s="46">
        <v>77</v>
      </c>
      <c r="C80" s="46">
        <v>6</v>
      </c>
      <c r="D80" s="6" t="str">
        <f>VLOOKUP(A80,'04.kolo prezentácia'!$A$2:$G$149,2,FALSE)</f>
        <v>Jozef</v>
      </c>
      <c r="E80" s="6" t="str">
        <f>VLOOKUP(A80,'04.kolo prezentácia'!$A$2:$G$149,3,FALSE)</f>
        <v>Hlávka</v>
      </c>
      <c r="F80" s="6" t="str">
        <f>CONCATENATE('04.kolo výsledky '!$D80," ",'04.kolo výsledky '!$E80)</f>
        <v>Jozef Hlávka</v>
      </c>
      <c r="G80" s="6" t="str">
        <f>VLOOKUP(A80,'04.kolo prezentácia'!$A$2:$G$150,4,FALSE)</f>
        <v>Ilava</v>
      </c>
      <c r="H80" s="30">
        <f>VLOOKUP(A80,'04.kolo prezentácia'!$A$2:$G$150,5,FALSE)</f>
        <v>1951</v>
      </c>
      <c r="I80" s="31" t="str">
        <f>VLOOKUP(A80,'04.kolo prezentácia'!$A$2:$G$150,7,FALSE)</f>
        <v>Muži E</v>
      </c>
      <c r="J80" s="32" t="str">
        <f>VLOOKUP('04.kolo výsledky '!$A80,'04.kolo stopky'!A:C,3,FALSE)</f>
        <v>00:47:41,41</v>
      </c>
      <c r="K80" s="32">
        <f t="shared" si="5"/>
        <v>0.004312261887538581</v>
      </c>
      <c r="L80" s="32">
        <f t="shared" si="6"/>
        <v>0.013637037037037041</v>
      </c>
      <c r="M80" s="29"/>
      <c r="N80" s="30"/>
      <c r="O80" s="30"/>
      <c r="P80" s="30"/>
      <c r="Q80" s="30"/>
      <c r="R80" s="30"/>
      <c r="S80" s="30"/>
      <c r="T80" s="30"/>
      <c r="U80" s="30"/>
      <c r="V80" s="30"/>
      <c r="W80" s="33">
        <f t="shared" si="4"/>
        <v>0</v>
      </c>
      <c r="Y80"/>
    </row>
    <row r="81" spans="1:25" ht="14.25">
      <c r="A81" s="21">
        <v>121</v>
      </c>
      <c r="B81" s="46">
        <v>78</v>
      </c>
      <c r="C81" s="46">
        <v>11</v>
      </c>
      <c r="D81" s="6" t="str">
        <f>VLOOKUP(A81,'04.kolo prezentácia'!$A$2:$G$149,2,FALSE)</f>
        <v>Eva</v>
      </c>
      <c r="E81" s="6" t="str">
        <f>VLOOKUP(A81,'04.kolo prezentácia'!$A$2:$G$149,3,FALSE)</f>
        <v>Gavendová</v>
      </c>
      <c r="F81" s="6" t="str">
        <f>CONCATENATE('04.kolo výsledky '!$D81," ",'04.kolo výsledky '!$E81)</f>
        <v>Eva Gavendová</v>
      </c>
      <c r="G81" s="6" t="str">
        <f>VLOOKUP(A81,'04.kolo prezentácia'!$A$2:$G$150,4,FALSE)</f>
        <v>Trenčín</v>
      </c>
      <c r="H81" s="30">
        <f>VLOOKUP(A81,'04.kolo prezentácia'!$A$2:$G$150,5,FALSE)</f>
        <v>1963</v>
      </c>
      <c r="I81" s="31" t="str">
        <f>VLOOKUP(A81,'04.kolo prezentácia'!$A$2:$G$150,7,FALSE)</f>
        <v>Ženy B</v>
      </c>
      <c r="J81" s="32" t="str">
        <f>VLOOKUP('04.kolo výsledky '!$A81,'04.kolo stopky'!A:C,3,FALSE)</f>
        <v>00:47:45,16</v>
      </c>
      <c r="K81" s="32">
        <f t="shared" si="5"/>
        <v>0.004317913290895062</v>
      </c>
      <c r="L81" s="32">
        <f t="shared" si="6"/>
        <v>0.013680439814814812</v>
      </c>
      <c r="M81" s="29"/>
      <c r="N81" s="30"/>
      <c r="O81" s="30"/>
      <c r="P81" s="30"/>
      <c r="Q81" s="30"/>
      <c r="R81" s="30"/>
      <c r="S81" s="30"/>
      <c r="T81" s="30"/>
      <c r="U81" s="30"/>
      <c r="V81" s="30"/>
      <c r="W81" s="33">
        <f t="shared" si="4"/>
        <v>0</v>
      </c>
      <c r="Y81"/>
    </row>
    <row r="82" spans="1:25" ht="14.25">
      <c r="A82" s="21">
        <v>115</v>
      </c>
      <c r="B82" s="46">
        <v>79</v>
      </c>
      <c r="C82" s="46">
        <v>12</v>
      </c>
      <c r="D82" s="6" t="str">
        <f>VLOOKUP(A82,'04.kolo prezentácia'!$A$2:$G$149,2,FALSE)</f>
        <v>Katarína</v>
      </c>
      <c r="E82" s="6" t="str">
        <f>VLOOKUP(A82,'04.kolo prezentácia'!$A$2:$G$149,3,FALSE)</f>
        <v>Horňáčková</v>
      </c>
      <c r="F82" s="6" t="str">
        <f>CONCATENATE('04.kolo výsledky '!$D82," ",'04.kolo výsledky '!$E82)</f>
        <v>Katarína Horňáčková</v>
      </c>
      <c r="G82" s="6" t="str">
        <f>VLOOKUP(A82,'04.kolo prezentácia'!$A$2:$G$150,4,FALSE)</f>
        <v>Nová Dubnica</v>
      </c>
      <c r="H82" s="30">
        <f>VLOOKUP(A82,'04.kolo prezentácia'!$A$2:$G$150,5,FALSE)</f>
        <v>1979</v>
      </c>
      <c r="I82" s="31" t="str">
        <f>VLOOKUP(A82,'04.kolo prezentácia'!$A$2:$G$150,7,FALSE)</f>
        <v>Ženy B</v>
      </c>
      <c r="J82" s="32" t="str">
        <f>VLOOKUP('04.kolo výsledky '!$A82,'04.kolo stopky'!A:C,3,FALSE)</f>
        <v>00:47:45,78</v>
      </c>
      <c r="K82" s="32">
        <f t="shared" si="5"/>
        <v>0.0043188476562499994</v>
      </c>
      <c r="L82" s="32">
        <f t="shared" si="6"/>
        <v>0.013687615740740736</v>
      </c>
      <c r="M82" s="29"/>
      <c r="N82" s="30"/>
      <c r="O82" s="30"/>
      <c r="P82" s="30"/>
      <c r="Q82" s="30"/>
      <c r="R82" s="30"/>
      <c r="S82" s="30"/>
      <c r="T82" s="30"/>
      <c r="U82" s="30"/>
      <c r="V82" s="30"/>
      <c r="W82" s="33">
        <f t="shared" si="4"/>
        <v>0</v>
      </c>
      <c r="Y82"/>
    </row>
    <row r="83" spans="1:25" ht="14.25">
      <c r="A83" s="21">
        <v>114</v>
      </c>
      <c r="B83" s="46">
        <v>80</v>
      </c>
      <c r="C83" s="46">
        <v>11</v>
      </c>
      <c r="D83" s="6" t="str">
        <f>VLOOKUP(A83,'04.kolo prezentácia'!$A$2:$G$149,2,FALSE)</f>
        <v>Miloš</v>
      </c>
      <c r="E83" s="6" t="str">
        <f>VLOOKUP(A83,'04.kolo prezentácia'!$A$2:$G$149,3,FALSE)</f>
        <v>Sýkora</v>
      </c>
      <c r="F83" s="6" t="str">
        <f>CONCATENATE('04.kolo výsledky '!$D83," ",'04.kolo výsledky '!$E83)</f>
        <v>Miloš Sýkora</v>
      </c>
      <c r="G83" s="6" t="str">
        <f>VLOOKUP(A83,'04.kolo prezentácia'!$A$2:$G$150,4,FALSE)</f>
        <v>Nová Dubnica</v>
      </c>
      <c r="H83" s="30">
        <f>VLOOKUP(A83,'04.kolo prezentácia'!$A$2:$G$150,5,FALSE)</f>
        <v>1976</v>
      </c>
      <c r="I83" s="31" t="str">
        <f>VLOOKUP(A83,'04.kolo prezentácia'!$A$2:$G$150,7,FALSE)</f>
        <v>Muži C</v>
      </c>
      <c r="J83" s="32" t="str">
        <f>VLOOKUP('04.kolo výsledky '!$A83,'04.kolo stopky'!A:C,3,FALSE)</f>
        <v>00:47:47,28</v>
      </c>
      <c r="K83" s="32">
        <f t="shared" si="5"/>
        <v>0.004321108217592593</v>
      </c>
      <c r="L83" s="32">
        <f t="shared" si="6"/>
        <v>0.01370497685185185</v>
      </c>
      <c r="M83" s="29"/>
      <c r="N83" s="30"/>
      <c r="O83" s="30"/>
      <c r="P83" s="30"/>
      <c r="Q83" s="30"/>
      <c r="R83" s="30"/>
      <c r="S83" s="30"/>
      <c r="T83" s="30"/>
      <c r="U83" s="30"/>
      <c r="V83" s="30"/>
      <c r="W83" s="33">
        <f t="shared" si="4"/>
        <v>0</v>
      </c>
      <c r="Y83"/>
    </row>
    <row r="84" spans="1:25" ht="14.25">
      <c r="A84" s="21">
        <v>57</v>
      </c>
      <c r="B84" s="46">
        <v>81</v>
      </c>
      <c r="C84" s="46">
        <v>13</v>
      </c>
      <c r="D84" s="6" t="str">
        <f>VLOOKUP(A84,'04.kolo prezentácia'!$A$2:$G$149,2,FALSE)</f>
        <v>Alica</v>
      </c>
      <c r="E84" s="6" t="str">
        <f>VLOOKUP(A84,'04.kolo prezentácia'!$A$2:$G$149,3,FALSE)</f>
        <v>Nemčíková</v>
      </c>
      <c r="F84" s="6" t="str">
        <f>CONCATENATE('04.kolo výsledky '!$D84," ",'04.kolo výsledky '!$E84)</f>
        <v>Alica Nemčíková</v>
      </c>
      <c r="G84" s="6" t="str">
        <f>VLOOKUP(A84,'04.kolo prezentácia'!$A$2:$G$150,4,FALSE)</f>
        <v>Dubnica nad Váhom</v>
      </c>
      <c r="H84" s="30">
        <f>VLOOKUP(A84,'04.kolo prezentácia'!$A$2:$G$150,5,FALSE)</f>
        <v>1964</v>
      </c>
      <c r="I84" s="31" t="str">
        <f>VLOOKUP(A84,'04.kolo prezentácia'!$A$2:$G$150,7,FALSE)</f>
        <v>Ženy B</v>
      </c>
      <c r="J84" s="32" t="str">
        <f>VLOOKUP('04.kolo výsledky '!$A84,'04.kolo stopky'!A:C,3,FALSE)</f>
        <v>00:47:55,72</v>
      </c>
      <c r="K84" s="32">
        <f t="shared" si="5"/>
        <v>0.004333827642746913</v>
      </c>
      <c r="L84" s="32">
        <f t="shared" si="6"/>
        <v>0.01380266203703703</v>
      </c>
      <c r="M84" s="29"/>
      <c r="N84" s="30"/>
      <c r="O84" s="30"/>
      <c r="P84" s="30"/>
      <c r="Q84" s="30"/>
      <c r="R84" s="30"/>
      <c r="S84" s="30"/>
      <c r="T84" s="30"/>
      <c r="U84" s="30"/>
      <c r="V84" s="30"/>
      <c r="W84" s="33">
        <f t="shared" si="4"/>
        <v>0</v>
      </c>
      <c r="Y84"/>
    </row>
    <row r="85" spans="1:25" ht="14.25">
      <c r="A85" s="21">
        <v>78</v>
      </c>
      <c r="B85" s="46">
        <v>82</v>
      </c>
      <c r="C85" s="46">
        <v>14</v>
      </c>
      <c r="D85" s="6" t="str">
        <f>VLOOKUP(A85,'04.kolo prezentácia'!$A$2:$G$149,2,FALSE)</f>
        <v>Katarína </v>
      </c>
      <c r="E85" s="6" t="str">
        <f>VLOOKUP(A85,'04.kolo prezentácia'!$A$2:$G$149,3,FALSE)</f>
        <v>Kolínková</v>
      </c>
      <c r="F85" s="6" t="str">
        <f>CONCATENATE('04.kolo výsledky '!$D85," ",'04.kolo výsledky '!$E85)</f>
        <v>Katarína  Kolínková</v>
      </c>
      <c r="G85" s="6" t="str">
        <f>VLOOKUP(A85,'04.kolo prezentácia'!$A$2:$G$150,4,FALSE)</f>
        <v>Triatlon team TT</v>
      </c>
      <c r="H85" s="30">
        <f>VLOOKUP(A85,'04.kolo prezentácia'!$A$2:$G$150,5,FALSE)</f>
        <v>1977</v>
      </c>
      <c r="I85" s="31" t="str">
        <f>VLOOKUP(A85,'04.kolo prezentácia'!$A$2:$G$150,7,FALSE)</f>
        <v>Ženy B</v>
      </c>
      <c r="J85" s="32" t="str">
        <f>VLOOKUP('04.kolo výsledky '!$A85,'04.kolo stopky'!A:C,3,FALSE)</f>
        <v>00:49:33,92</v>
      </c>
      <c r="K85" s="32">
        <f t="shared" si="5"/>
        <v>0.0044818190586419756</v>
      </c>
      <c r="L85" s="32">
        <f t="shared" si="6"/>
        <v>0.014939236111111111</v>
      </c>
      <c r="M85" s="29"/>
      <c r="N85" s="30"/>
      <c r="O85" s="30"/>
      <c r="P85" s="30"/>
      <c r="Q85" s="30"/>
      <c r="R85" s="30"/>
      <c r="S85" s="30"/>
      <c r="T85" s="30"/>
      <c r="U85" s="30"/>
      <c r="V85" s="30"/>
      <c r="W85" s="33">
        <f t="shared" si="4"/>
        <v>0</v>
      </c>
      <c r="Y85"/>
    </row>
    <row r="86" spans="1:25" ht="14.25">
      <c r="A86" s="21">
        <v>101</v>
      </c>
      <c r="B86" s="46">
        <v>83</v>
      </c>
      <c r="C86" s="46">
        <v>15</v>
      </c>
      <c r="D86" s="6" t="str">
        <f>VLOOKUP(A86,'04.kolo prezentácia'!$A$2:$G$149,2,FALSE)</f>
        <v>Bianka</v>
      </c>
      <c r="E86" s="6" t="str">
        <f>VLOOKUP(A86,'04.kolo prezentácia'!$A$2:$G$149,3,FALSE)</f>
        <v>Karyová</v>
      </c>
      <c r="F86" s="6" t="str">
        <f>CONCATENATE('04.kolo výsledky '!$D86," ",'04.kolo výsledky '!$E86)</f>
        <v>Bianka Karyová</v>
      </c>
      <c r="G86" s="6" t="str">
        <f>VLOOKUP(A86,'04.kolo prezentácia'!$A$2:$G$150,4,FALSE)</f>
        <v>Trenčín</v>
      </c>
      <c r="H86" s="30">
        <f>VLOOKUP(A86,'04.kolo prezentácia'!$A$2:$G$150,5,FALSE)</f>
        <v>1969</v>
      </c>
      <c r="I86" s="31" t="str">
        <f>VLOOKUP(A86,'04.kolo prezentácia'!$A$2:$G$150,7,FALSE)</f>
        <v>Ženy B</v>
      </c>
      <c r="J86" s="32" t="str">
        <f>VLOOKUP('04.kolo výsledky '!$A86,'04.kolo stopky'!A:C,3,FALSE)</f>
        <v>00:50:51,72</v>
      </c>
      <c r="K86" s="32">
        <f t="shared" si="5"/>
        <v>0.0045990668402777785</v>
      </c>
      <c r="L86" s="32">
        <f t="shared" si="6"/>
        <v>0.015839699074074075</v>
      </c>
      <c r="M86" s="29"/>
      <c r="N86" s="30"/>
      <c r="O86" s="30"/>
      <c r="P86" s="30"/>
      <c r="Q86" s="30"/>
      <c r="R86" s="30"/>
      <c r="S86" s="30"/>
      <c r="T86" s="30"/>
      <c r="U86" s="30"/>
      <c r="V86" s="30"/>
      <c r="W86" s="33">
        <f t="shared" si="4"/>
        <v>0</v>
      </c>
      <c r="Y86"/>
    </row>
    <row r="87" spans="1:25" ht="14.25">
      <c r="A87" s="21">
        <v>74</v>
      </c>
      <c r="B87" s="46">
        <v>84</v>
      </c>
      <c r="C87" s="46">
        <v>16</v>
      </c>
      <c r="D87" s="6" t="str">
        <f>VLOOKUP(A87,'04.kolo prezentácia'!$A$2:$G$149,2,FALSE)</f>
        <v>Petra</v>
      </c>
      <c r="E87" s="6" t="str">
        <f>VLOOKUP(A87,'04.kolo prezentácia'!$A$2:$G$149,3,FALSE)</f>
        <v>Grachová</v>
      </c>
      <c r="F87" s="6" t="str">
        <f>CONCATENATE('04.kolo výsledky '!$D87," ",'04.kolo výsledky '!$E87)</f>
        <v>Petra Grachová</v>
      </c>
      <c r="G87" s="6" t="str">
        <f>VLOOKUP(A87,'04.kolo prezentácia'!$A$2:$G$150,4,FALSE)</f>
        <v>Behám s láskou Trenčín</v>
      </c>
      <c r="H87" s="30">
        <f>VLOOKUP(A87,'04.kolo prezentácia'!$A$2:$G$150,5,FALSE)</f>
        <v>1978</v>
      </c>
      <c r="I87" s="31" t="str">
        <f>VLOOKUP(A87,'04.kolo prezentácia'!$A$2:$G$150,7,FALSE)</f>
        <v>Ženy B</v>
      </c>
      <c r="J87" s="32" t="str">
        <f>VLOOKUP('04.kolo výsledky '!$A87,'04.kolo stopky'!A:C,3,FALSE)</f>
        <v>00:51:19,81</v>
      </c>
      <c r="K87" s="32">
        <f t="shared" si="5"/>
        <v>0.004641399619020061</v>
      </c>
      <c r="L87" s="32">
        <f t="shared" si="6"/>
        <v>0.01616481481481481</v>
      </c>
      <c r="M87" s="29"/>
      <c r="N87" s="30"/>
      <c r="O87" s="30"/>
      <c r="P87" s="30"/>
      <c r="Q87" s="30"/>
      <c r="R87" s="30"/>
      <c r="S87" s="30"/>
      <c r="T87" s="30"/>
      <c r="U87" s="30"/>
      <c r="V87" s="30"/>
      <c r="W87" s="33">
        <f aca="true" t="shared" si="7" ref="W87:W118">SUM(M87:V87)</f>
        <v>0</v>
      </c>
      <c r="Y87"/>
    </row>
    <row r="88" spans="1:25" ht="14.25">
      <c r="A88" s="21">
        <v>142</v>
      </c>
      <c r="B88" s="46">
        <v>85</v>
      </c>
      <c r="C88" s="46">
        <v>17</v>
      </c>
      <c r="D88" s="6" t="str">
        <f>VLOOKUP(A88,'04.kolo prezentácia'!$A$2:$G$149,2,FALSE)</f>
        <v>Monika</v>
      </c>
      <c r="E88" s="6" t="str">
        <f>VLOOKUP(A88,'04.kolo prezentácia'!$A$2:$G$149,3,FALSE)</f>
        <v>Malecová</v>
      </c>
      <c r="F88" s="6" t="str">
        <f>CONCATENATE('04.kolo výsledky '!$D88," ",'04.kolo výsledky '!$E88)</f>
        <v>Monika Malecová</v>
      </c>
      <c r="G88" s="6" t="str">
        <f>VLOOKUP(A88,'04.kolo prezentácia'!$A$2:$G$150,4,FALSE)</f>
        <v>Trenčín/Behám s láskou</v>
      </c>
      <c r="H88" s="30">
        <f>VLOOKUP(A88,'04.kolo prezentácia'!$A$2:$G$150,5,FALSE)</f>
        <v>1977</v>
      </c>
      <c r="I88" s="31" t="str">
        <f>VLOOKUP(A88,'04.kolo prezentácia'!$A$2:$G$150,7,FALSE)</f>
        <v>Ženy B</v>
      </c>
      <c r="J88" s="32" t="str">
        <f>VLOOKUP('04.kolo výsledky '!$A88,'04.kolo stopky'!A:C,3,FALSE)</f>
        <v>00:51:21,50</v>
      </c>
      <c r="K88" s="32">
        <f t="shared" si="5"/>
        <v>0.004643946518132716</v>
      </c>
      <c r="L88" s="32">
        <f t="shared" si="6"/>
        <v>0.016184374999999997</v>
      </c>
      <c r="M88" s="29"/>
      <c r="N88" s="30"/>
      <c r="O88" s="30"/>
      <c r="P88" s="30"/>
      <c r="Q88" s="30"/>
      <c r="R88" s="30"/>
      <c r="S88" s="30"/>
      <c r="T88" s="30"/>
      <c r="U88" s="30"/>
      <c r="V88" s="30"/>
      <c r="W88" s="33">
        <f t="shared" si="7"/>
        <v>0</v>
      </c>
      <c r="Y88"/>
    </row>
    <row r="89" spans="1:25" ht="14.25">
      <c r="A89" s="21">
        <v>105</v>
      </c>
      <c r="B89" s="46">
        <v>86</v>
      </c>
      <c r="C89" s="46">
        <v>8</v>
      </c>
      <c r="D89" s="6" t="str">
        <f>VLOOKUP(A89,'04.kolo prezentácia'!$A$2:$G$149,2,FALSE)</f>
        <v>Kristína</v>
      </c>
      <c r="E89" s="6" t="str">
        <f>VLOOKUP(A89,'04.kolo prezentácia'!$A$2:$G$149,3,FALSE)</f>
        <v>Vlková</v>
      </c>
      <c r="F89" s="6" t="str">
        <f>CONCATENATE('04.kolo výsledky '!$D89," ",'04.kolo výsledky '!$E89)</f>
        <v>Kristína Vlková</v>
      </c>
      <c r="G89" s="6" t="str">
        <f>VLOOKUP(A89,'04.kolo prezentácia'!$A$2:$G$150,4,FALSE)</f>
        <v>Aj MY sme BEH :)</v>
      </c>
      <c r="H89" s="30">
        <f>VLOOKUP(A89,'04.kolo prezentácia'!$A$2:$G$150,5,FALSE)</f>
        <v>1985</v>
      </c>
      <c r="I89" s="31" t="str">
        <f>VLOOKUP(A89,'04.kolo prezentácia'!$A$2:$G$150,7,FALSE)</f>
        <v>Ženy A</v>
      </c>
      <c r="J89" s="32" t="str">
        <f>VLOOKUP('04.kolo výsledky '!$A89,'04.kolo stopky'!A:C,3,FALSE)</f>
        <v>00:51:31,55</v>
      </c>
      <c r="K89" s="32">
        <f t="shared" si="5"/>
        <v>0.004659092279128086</v>
      </c>
      <c r="L89" s="32">
        <f t="shared" si="6"/>
        <v>0.01630069444444444</v>
      </c>
      <c r="M89" s="29"/>
      <c r="N89" s="30"/>
      <c r="O89" s="30"/>
      <c r="P89" s="30"/>
      <c r="Q89" s="30"/>
      <c r="R89" s="30"/>
      <c r="S89" s="30"/>
      <c r="T89" s="30"/>
      <c r="U89" s="30"/>
      <c r="V89" s="30"/>
      <c r="W89" s="33">
        <f t="shared" si="7"/>
        <v>0</v>
      </c>
      <c r="Y89"/>
    </row>
    <row r="90" spans="1:25" ht="14.25">
      <c r="A90" s="21">
        <v>106</v>
      </c>
      <c r="B90" s="46">
        <v>87</v>
      </c>
      <c r="C90" s="46">
        <v>22</v>
      </c>
      <c r="D90" s="6" t="str">
        <f>VLOOKUP(A90,'04.kolo prezentácia'!$A$2:$G$149,2,FALSE)</f>
        <v>Patrik</v>
      </c>
      <c r="E90" s="6" t="str">
        <f>VLOOKUP(A90,'04.kolo prezentácia'!$A$2:$G$149,3,FALSE)</f>
        <v>Vraštiak</v>
      </c>
      <c r="F90" s="6" t="str">
        <f>CONCATENATE('04.kolo výsledky '!$D90," ",'04.kolo výsledky '!$E90)</f>
        <v>Patrik Vraštiak</v>
      </c>
      <c r="G90" s="6" t="str">
        <f>VLOOKUP(A90,'04.kolo prezentácia'!$A$2:$G$150,4,FALSE)</f>
        <v>Aj MY sme BEH :)</v>
      </c>
      <c r="H90" s="30">
        <f>VLOOKUP(A90,'04.kolo prezentácia'!$A$2:$G$150,5,FALSE)</f>
        <v>1986</v>
      </c>
      <c r="I90" s="31" t="str">
        <f>VLOOKUP(A90,'04.kolo prezentácia'!$A$2:$G$150,7,FALSE)</f>
        <v>Muži B</v>
      </c>
      <c r="J90" s="32" t="str">
        <f>VLOOKUP('04.kolo výsledky '!$A90,'04.kolo stopky'!A:C,3,FALSE)</f>
        <v>00:51:49,98</v>
      </c>
      <c r="K90" s="32">
        <f t="shared" si="5"/>
        <v>0.004686867042824074</v>
      </c>
      <c r="L90" s="32">
        <f t="shared" si="6"/>
        <v>0.01651400462962963</v>
      </c>
      <c r="M90" s="29"/>
      <c r="N90" s="30"/>
      <c r="O90" s="30"/>
      <c r="P90" s="30"/>
      <c r="Q90" s="30"/>
      <c r="R90" s="30"/>
      <c r="S90" s="30"/>
      <c r="T90" s="30"/>
      <c r="U90" s="30"/>
      <c r="V90" s="30"/>
      <c r="W90" s="33">
        <f t="shared" si="7"/>
        <v>0</v>
      </c>
      <c r="Y90"/>
    </row>
    <row r="91" spans="1:25" ht="14.25">
      <c r="A91" s="21">
        <v>139</v>
      </c>
      <c r="B91" s="46">
        <v>88</v>
      </c>
      <c r="C91" s="46">
        <v>18</v>
      </c>
      <c r="D91" s="6" t="str">
        <f>VLOOKUP(A91,'04.kolo prezentácia'!$A$2:$G$149,2,FALSE)</f>
        <v>Jana</v>
      </c>
      <c r="E91" s="6" t="str">
        <f>VLOOKUP(A91,'04.kolo prezentácia'!$A$2:$G$149,3,FALSE)</f>
        <v>Masariková</v>
      </c>
      <c r="F91" s="6" t="str">
        <f>CONCATENATE('04.kolo výsledky '!$D91," ",'04.kolo výsledky '!$E91)</f>
        <v>Jana Masariková</v>
      </c>
      <c r="G91" s="6" t="str">
        <f>VLOOKUP(A91,'04.kolo prezentácia'!$A$2:$G$150,4,FALSE)</f>
        <v>Štvorlístok Trenčín</v>
      </c>
      <c r="H91" s="30">
        <f>VLOOKUP(A91,'04.kolo prezentácia'!$A$2:$G$150,5,FALSE)</f>
        <v>1968</v>
      </c>
      <c r="I91" s="31" t="str">
        <f>VLOOKUP(A91,'04.kolo prezentácia'!$A$2:$G$150,7,FALSE)</f>
        <v>Ženy B</v>
      </c>
      <c r="J91" s="32" t="str">
        <f>VLOOKUP('04.kolo výsledky '!$A91,'04.kolo stopky'!A:C,3,FALSE)</f>
        <v>00:59:31,01</v>
      </c>
      <c r="K91" s="32">
        <f t="shared" si="5"/>
        <v>0.005381658106674383</v>
      </c>
      <c r="L91" s="32">
        <f t="shared" si="6"/>
        <v>0.021849999999999998</v>
      </c>
      <c r="M91" s="29"/>
      <c r="N91" s="30"/>
      <c r="O91" s="30"/>
      <c r="P91" s="30"/>
      <c r="Q91" s="30"/>
      <c r="R91" s="30"/>
      <c r="S91" s="30"/>
      <c r="T91" s="30"/>
      <c r="U91" s="30"/>
      <c r="V91" s="30"/>
      <c r="W91" s="33">
        <f t="shared" si="7"/>
        <v>0</v>
      </c>
      <c r="Y91"/>
    </row>
    <row r="92" spans="1:25" ht="14.25">
      <c r="A92" s="21"/>
      <c r="B92" s="46"/>
      <c r="C92" s="46"/>
      <c r="D92" s="6" t="e">
        <f>VLOOKUP(A92,'04.kolo prezentácia'!$A$2:$G$149,2,FALSE)</f>
        <v>#N/A</v>
      </c>
      <c r="E92" s="6" t="e">
        <f>VLOOKUP(A92,'04.kolo prezentácia'!$A$2:$G$149,3,FALSE)</f>
        <v>#N/A</v>
      </c>
      <c r="F92" s="6"/>
      <c r="G92" s="6"/>
      <c r="H92" s="30"/>
      <c r="I92" s="31"/>
      <c r="J92" s="32"/>
      <c r="K92" s="32"/>
      <c r="L92" s="32"/>
      <c r="M92" s="29"/>
      <c r="N92" s="30"/>
      <c r="O92" s="30"/>
      <c r="P92" s="30"/>
      <c r="Q92" s="30"/>
      <c r="R92" s="30"/>
      <c r="S92" s="30"/>
      <c r="T92" s="30"/>
      <c r="U92" s="30"/>
      <c r="V92" s="30"/>
      <c r="W92" s="33">
        <f t="shared" si="7"/>
        <v>0</v>
      </c>
      <c r="Y92"/>
    </row>
    <row r="93" spans="1:25" ht="14.25">
      <c r="A93" s="21"/>
      <c r="B93" s="46"/>
      <c r="C93" s="46"/>
      <c r="D93" s="6" t="e">
        <f>VLOOKUP(A93,'04.kolo prezentácia'!$A$2:$G$149,2,FALSE)</f>
        <v>#N/A</v>
      </c>
      <c r="E93" s="6" t="e">
        <f>VLOOKUP(A93,'04.kolo prezentácia'!$A$2:$G$149,3,FALSE)</f>
        <v>#N/A</v>
      </c>
      <c r="F93" s="6"/>
      <c r="G93" s="6"/>
      <c r="H93" s="30"/>
      <c r="I93" s="31"/>
      <c r="J93" s="32"/>
      <c r="K93" s="32"/>
      <c r="L93" s="32"/>
      <c r="M93" s="29"/>
      <c r="N93" s="30"/>
      <c r="O93" s="30"/>
      <c r="P93" s="30"/>
      <c r="Q93" s="30"/>
      <c r="R93" s="30"/>
      <c r="S93" s="30"/>
      <c r="T93" s="30"/>
      <c r="U93" s="30"/>
      <c r="V93" s="30"/>
      <c r="W93" s="33">
        <f t="shared" si="7"/>
        <v>0</v>
      </c>
      <c r="Y93"/>
    </row>
    <row r="94" spans="1:25" ht="14.25">
      <c r="A94" s="21"/>
      <c r="B94" s="46"/>
      <c r="C94" s="46"/>
      <c r="D94" s="6" t="e">
        <f>VLOOKUP(A94,'04.kolo prezentácia'!$A$2:$G$149,2,FALSE)</f>
        <v>#N/A</v>
      </c>
      <c r="E94" s="6" t="e">
        <f>VLOOKUP(A94,'04.kolo prezentácia'!$A$2:$G$149,3,FALSE)</f>
        <v>#N/A</v>
      </c>
      <c r="F94" s="6"/>
      <c r="G94" s="6"/>
      <c r="H94" s="30"/>
      <c r="I94" s="31"/>
      <c r="J94" s="32"/>
      <c r="K94" s="32"/>
      <c r="L94" s="32"/>
      <c r="M94" s="29"/>
      <c r="N94" s="30"/>
      <c r="O94" s="30"/>
      <c r="P94" s="30"/>
      <c r="Q94" s="30"/>
      <c r="R94" s="30"/>
      <c r="S94" s="30"/>
      <c r="T94" s="30"/>
      <c r="U94" s="30"/>
      <c r="V94" s="30"/>
      <c r="W94" s="33">
        <f t="shared" si="7"/>
        <v>0</v>
      </c>
      <c r="Y94"/>
    </row>
    <row r="95" spans="1:25" ht="14.25">
      <c r="A95" s="21"/>
      <c r="B95" s="46"/>
      <c r="C95" s="46"/>
      <c r="D95" s="6" t="e">
        <f>VLOOKUP(A95,'04.kolo prezentácia'!$A$2:$G$149,2,FALSE)</f>
        <v>#N/A</v>
      </c>
      <c r="E95" s="6" t="e">
        <f>VLOOKUP(A95,'04.kolo prezentácia'!$A$2:$G$149,3,FALSE)</f>
        <v>#N/A</v>
      </c>
      <c r="F95" s="6"/>
      <c r="G95" s="6"/>
      <c r="H95" s="30"/>
      <c r="I95" s="31"/>
      <c r="J95" s="32"/>
      <c r="K95" s="32"/>
      <c r="L95" s="32"/>
      <c r="M95" s="29"/>
      <c r="N95" s="30"/>
      <c r="O95" s="30"/>
      <c r="P95" s="30"/>
      <c r="Q95" s="30"/>
      <c r="R95" s="30"/>
      <c r="S95" s="30"/>
      <c r="T95" s="30"/>
      <c r="U95" s="30"/>
      <c r="V95" s="30"/>
      <c r="W95" s="33">
        <f t="shared" si="7"/>
        <v>0</v>
      </c>
      <c r="Y95"/>
    </row>
    <row r="96" spans="1:25" ht="14.25">
      <c r="A96" s="21"/>
      <c r="B96" s="46"/>
      <c r="C96" s="46"/>
      <c r="D96" s="6" t="e">
        <f>VLOOKUP(A96,'04.kolo prezentácia'!$A$2:$G$149,2,FALSE)</f>
        <v>#N/A</v>
      </c>
      <c r="E96" s="6" t="e">
        <f>VLOOKUP(A96,'04.kolo prezentácia'!$A$2:$G$149,3,FALSE)</f>
        <v>#N/A</v>
      </c>
      <c r="F96" s="6"/>
      <c r="G96" s="6"/>
      <c r="H96" s="30"/>
      <c r="I96" s="31"/>
      <c r="J96" s="32"/>
      <c r="K96" s="32"/>
      <c r="L96" s="32"/>
      <c r="M96" s="29"/>
      <c r="N96" s="30"/>
      <c r="O96" s="30"/>
      <c r="P96" s="30"/>
      <c r="Q96" s="30"/>
      <c r="R96" s="30"/>
      <c r="S96" s="30"/>
      <c r="T96" s="30"/>
      <c r="U96" s="30"/>
      <c r="V96" s="30"/>
      <c r="W96" s="33">
        <f t="shared" si="7"/>
        <v>0</v>
      </c>
      <c r="Y96"/>
    </row>
    <row r="97" spans="1:25" ht="14.25">
      <c r="A97" s="21"/>
      <c r="B97" s="46"/>
      <c r="C97" s="46"/>
      <c r="D97" s="6" t="e">
        <f>VLOOKUP(A97,'04.kolo prezentácia'!$A$2:$G$149,2,FALSE)</f>
        <v>#N/A</v>
      </c>
      <c r="E97" s="6" t="e">
        <f>VLOOKUP(A97,'04.kolo prezentácia'!$A$2:$G$149,3,FALSE)</f>
        <v>#N/A</v>
      </c>
      <c r="F97" s="6"/>
      <c r="G97" s="6"/>
      <c r="H97" s="30"/>
      <c r="I97" s="31"/>
      <c r="J97" s="32"/>
      <c r="K97" s="32"/>
      <c r="L97" s="32"/>
      <c r="M97" s="29"/>
      <c r="N97" s="30"/>
      <c r="O97" s="30"/>
      <c r="P97" s="30"/>
      <c r="Q97" s="30"/>
      <c r="R97" s="30"/>
      <c r="S97" s="30"/>
      <c r="T97" s="30"/>
      <c r="U97" s="30"/>
      <c r="V97" s="30"/>
      <c r="W97" s="33">
        <f t="shared" si="7"/>
        <v>0</v>
      </c>
      <c r="Y97"/>
    </row>
    <row r="98" spans="1:25" ht="14.25">
      <c r="A98" s="21"/>
      <c r="B98" s="46"/>
      <c r="C98" s="46"/>
      <c r="D98" s="6" t="e">
        <f>VLOOKUP(A98,'04.kolo prezentácia'!$A$2:$G$149,2,FALSE)</f>
        <v>#N/A</v>
      </c>
      <c r="E98" s="6" t="e">
        <f>VLOOKUP(A98,'04.kolo prezentácia'!$A$2:$G$149,3,FALSE)</f>
        <v>#N/A</v>
      </c>
      <c r="F98" s="6"/>
      <c r="G98" s="6"/>
      <c r="H98" s="30"/>
      <c r="I98" s="31"/>
      <c r="J98" s="32"/>
      <c r="K98" s="32"/>
      <c r="L98" s="32"/>
      <c r="M98" s="29"/>
      <c r="N98" s="30"/>
      <c r="O98" s="30"/>
      <c r="P98" s="30"/>
      <c r="Q98" s="30"/>
      <c r="R98" s="30"/>
      <c r="S98" s="30"/>
      <c r="T98" s="30"/>
      <c r="U98" s="30"/>
      <c r="V98" s="30"/>
      <c r="W98" s="33">
        <f t="shared" si="7"/>
        <v>0</v>
      </c>
      <c r="Y98"/>
    </row>
    <row r="99" spans="1:25" ht="14.25">
      <c r="A99" s="21"/>
      <c r="B99" s="46"/>
      <c r="C99" s="46"/>
      <c r="D99" s="6" t="e">
        <f>VLOOKUP(A99,'04.kolo prezentácia'!$A$2:$G$149,2,FALSE)</f>
        <v>#N/A</v>
      </c>
      <c r="E99" s="6" t="e">
        <f>VLOOKUP(A99,'04.kolo prezentácia'!$A$2:$G$149,3,FALSE)</f>
        <v>#N/A</v>
      </c>
      <c r="F99" s="6"/>
      <c r="G99" s="6"/>
      <c r="H99" s="30"/>
      <c r="I99" s="31"/>
      <c r="J99" s="32"/>
      <c r="K99" s="32"/>
      <c r="L99" s="32"/>
      <c r="M99" s="29"/>
      <c r="N99" s="30"/>
      <c r="O99" s="30"/>
      <c r="P99" s="30"/>
      <c r="Q99" s="30"/>
      <c r="R99" s="30"/>
      <c r="S99" s="30"/>
      <c r="T99" s="30"/>
      <c r="U99" s="30"/>
      <c r="V99" s="30"/>
      <c r="W99" s="33">
        <f t="shared" si="7"/>
        <v>0</v>
      </c>
      <c r="Y99"/>
    </row>
    <row r="100" spans="1:25" ht="14.25">
      <c r="A100" s="21"/>
      <c r="B100" s="46"/>
      <c r="C100" s="46"/>
      <c r="D100" s="6" t="e">
        <f>VLOOKUP(A100,'04.kolo prezentácia'!$A$2:$G$149,2,FALSE)</f>
        <v>#N/A</v>
      </c>
      <c r="E100" s="6" t="e">
        <f>VLOOKUP(A100,'04.kolo prezentácia'!$A$2:$G$149,3,FALSE)</f>
        <v>#N/A</v>
      </c>
      <c r="F100" s="6"/>
      <c r="G100" s="6"/>
      <c r="H100" s="30"/>
      <c r="I100" s="31"/>
      <c r="J100" s="32"/>
      <c r="K100" s="32"/>
      <c r="L100" s="32"/>
      <c r="M100" s="29"/>
      <c r="N100" s="30"/>
      <c r="O100" s="30"/>
      <c r="P100" s="30"/>
      <c r="Q100" s="30"/>
      <c r="R100" s="30"/>
      <c r="S100" s="30"/>
      <c r="T100" s="30"/>
      <c r="U100" s="30"/>
      <c r="V100" s="30"/>
      <c r="W100" s="33">
        <f t="shared" si="7"/>
        <v>0</v>
      </c>
      <c r="Y100"/>
    </row>
    <row r="101" spans="1:25" ht="14.25">
      <c r="A101" s="21"/>
      <c r="B101" s="46"/>
      <c r="C101" s="46"/>
      <c r="D101" s="6" t="e">
        <f>VLOOKUP(A101,'04.kolo prezentácia'!$A$2:$G$149,2,FALSE)</f>
        <v>#N/A</v>
      </c>
      <c r="E101" s="6" t="e">
        <f>VLOOKUP(A101,'04.kolo prezentácia'!$A$2:$G$149,3,FALSE)</f>
        <v>#N/A</v>
      </c>
      <c r="F101" s="6"/>
      <c r="G101" s="6"/>
      <c r="H101" s="30"/>
      <c r="I101" s="31"/>
      <c r="J101" s="32"/>
      <c r="K101" s="32"/>
      <c r="L101" s="32"/>
      <c r="M101" s="29"/>
      <c r="N101" s="30"/>
      <c r="O101" s="30"/>
      <c r="P101" s="30"/>
      <c r="Q101" s="30"/>
      <c r="R101" s="30"/>
      <c r="S101" s="30"/>
      <c r="T101" s="30"/>
      <c r="U101" s="30"/>
      <c r="V101" s="30"/>
      <c r="W101" s="33">
        <f t="shared" si="7"/>
        <v>0</v>
      </c>
      <c r="Y101"/>
    </row>
    <row r="102" spans="1:25" ht="14.25">
      <c r="A102" s="21"/>
      <c r="B102" s="46"/>
      <c r="C102" s="46"/>
      <c r="D102" s="6" t="e">
        <f>VLOOKUP(A102,'04.kolo prezentácia'!$A$2:$G$149,2,FALSE)</f>
        <v>#N/A</v>
      </c>
      <c r="E102" s="6" t="e">
        <f>VLOOKUP(A102,'04.kolo prezentácia'!$A$2:$G$149,3,FALSE)</f>
        <v>#N/A</v>
      </c>
      <c r="F102" s="6"/>
      <c r="G102" s="6"/>
      <c r="H102" s="30"/>
      <c r="I102" s="31"/>
      <c r="J102" s="32"/>
      <c r="K102" s="32"/>
      <c r="L102" s="52"/>
      <c r="M102" s="29"/>
      <c r="N102" s="30"/>
      <c r="O102" s="30"/>
      <c r="P102" s="30"/>
      <c r="Q102" s="30"/>
      <c r="R102" s="30"/>
      <c r="S102" s="30"/>
      <c r="T102" s="30"/>
      <c r="U102" s="30"/>
      <c r="V102" s="30"/>
      <c r="W102" s="33">
        <f t="shared" si="7"/>
        <v>0</v>
      </c>
      <c r="Y102"/>
    </row>
    <row r="103" spans="1:25" ht="14.25">
      <c r="A103" s="21"/>
      <c r="B103" s="46"/>
      <c r="C103" s="46"/>
      <c r="D103" s="6" t="e">
        <f>VLOOKUP(A103,'04.kolo prezentácia'!$A$2:$G$149,2,FALSE)</f>
        <v>#N/A</v>
      </c>
      <c r="E103" s="6" t="e">
        <f>VLOOKUP(A103,'04.kolo prezentácia'!$A$2:$G$149,3,FALSE)</f>
        <v>#N/A</v>
      </c>
      <c r="F103" s="6"/>
      <c r="G103" s="6"/>
      <c r="H103" s="30"/>
      <c r="I103" s="31"/>
      <c r="J103" s="32"/>
      <c r="K103" s="32"/>
      <c r="L103" s="50"/>
      <c r="M103" s="29"/>
      <c r="N103" s="30"/>
      <c r="O103" s="30"/>
      <c r="P103" s="30"/>
      <c r="Q103" s="30"/>
      <c r="R103" s="30"/>
      <c r="S103" s="30"/>
      <c r="T103" s="30"/>
      <c r="U103" s="30"/>
      <c r="V103" s="30"/>
      <c r="W103" s="33">
        <f t="shared" si="7"/>
        <v>0</v>
      </c>
      <c r="Y103"/>
    </row>
    <row r="104" spans="1:25" ht="14.25">
      <c r="A104" s="21"/>
      <c r="B104" s="46"/>
      <c r="C104" s="46"/>
      <c r="D104" s="6" t="e">
        <f>VLOOKUP(A104,'04.kolo prezentácia'!$A$2:$G$149,2,FALSE)</f>
        <v>#N/A</v>
      </c>
      <c r="E104" s="6" t="e">
        <f>VLOOKUP(A104,'04.kolo prezentácia'!$A$2:$G$149,3,FALSE)</f>
        <v>#N/A</v>
      </c>
      <c r="F104" s="6"/>
      <c r="G104" s="6"/>
      <c r="H104" s="30"/>
      <c r="I104" s="31"/>
      <c r="J104" s="32"/>
      <c r="K104" s="32"/>
      <c r="L104" s="50"/>
      <c r="M104" s="29"/>
      <c r="N104" s="30"/>
      <c r="O104" s="30"/>
      <c r="P104" s="30"/>
      <c r="Q104" s="30"/>
      <c r="R104" s="30"/>
      <c r="S104" s="30"/>
      <c r="T104" s="30"/>
      <c r="U104" s="30"/>
      <c r="V104" s="30"/>
      <c r="W104" s="33">
        <f t="shared" si="7"/>
        <v>0</v>
      </c>
      <c r="Y104"/>
    </row>
    <row r="105" spans="1:25" ht="14.25">
      <c r="A105" s="21"/>
      <c r="B105" s="46"/>
      <c r="C105" s="46"/>
      <c r="D105" s="6" t="e">
        <f>VLOOKUP(A105,'04.kolo prezentácia'!$A$2:$G$149,2,FALSE)</f>
        <v>#N/A</v>
      </c>
      <c r="E105" s="6" t="e">
        <f>VLOOKUP(A105,'04.kolo prezentácia'!$A$2:$G$149,3,FALSE)</f>
        <v>#N/A</v>
      </c>
      <c r="F105" s="6"/>
      <c r="G105" s="6"/>
      <c r="H105" s="30"/>
      <c r="I105" s="31"/>
      <c r="J105" s="32"/>
      <c r="K105" s="32"/>
      <c r="L105" s="50"/>
      <c r="M105" s="29"/>
      <c r="N105" s="30"/>
      <c r="O105" s="30"/>
      <c r="P105" s="30"/>
      <c r="Q105" s="30"/>
      <c r="R105" s="30"/>
      <c r="S105" s="30"/>
      <c r="T105" s="30"/>
      <c r="U105" s="30"/>
      <c r="V105" s="30"/>
      <c r="W105" s="33">
        <f t="shared" si="7"/>
        <v>0</v>
      </c>
      <c r="Y105"/>
    </row>
    <row r="106" spans="1:25" ht="14.25">
      <c r="A106" s="21"/>
      <c r="B106" s="46"/>
      <c r="C106" s="46"/>
      <c r="D106" s="6" t="e">
        <f>VLOOKUP(A106,'04.kolo prezentácia'!$A$2:$G$149,2,FALSE)</f>
        <v>#N/A</v>
      </c>
      <c r="E106" s="6" t="e">
        <f>VLOOKUP(A106,'04.kolo prezentácia'!$A$2:$G$149,3,FALSE)</f>
        <v>#N/A</v>
      </c>
      <c r="F106" s="6"/>
      <c r="G106" s="6"/>
      <c r="H106" s="30"/>
      <c r="I106" s="31"/>
      <c r="J106" s="32"/>
      <c r="K106" s="32"/>
      <c r="L106" s="50"/>
      <c r="M106" s="29"/>
      <c r="N106" s="30"/>
      <c r="O106" s="30"/>
      <c r="P106" s="30"/>
      <c r="Q106" s="30"/>
      <c r="R106" s="30"/>
      <c r="S106" s="30"/>
      <c r="T106" s="30"/>
      <c r="U106" s="30"/>
      <c r="V106" s="30"/>
      <c r="W106" s="33">
        <f t="shared" si="7"/>
        <v>0</v>
      </c>
      <c r="Y106"/>
    </row>
    <row r="107" spans="1:25" ht="14.25">
      <c r="A107" s="21"/>
      <c r="B107" s="46"/>
      <c r="C107" s="46"/>
      <c r="D107" s="6" t="e">
        <f>VLOOKUP(A107,'04.kolo prezentácia'!$A$2:$G$149,2,FALSE)</f>
        <v>#N/A</v>
      </c>
      <c r="E107" s="6" t="e">
        <f>VLOOKUP(A107,'04.kolo prezentácia'!$A$2:$G$149,3,FALSE)</f>
        <v>#N/A</v>
      </c>
      <c r="F107" s="6"/>
      <c r="G107" s="6"/>
      <c r="H107" s="30"/>
      <c r="I107" s="31"/>
      <c r="J107" s="32"/>
      <c r="K107" s="32"/>
      <c r="L107" s="50"/>
      <c r="M107" s="29"/>
      <c r="N107" s="30"/>
      <c r="O107" s="30"/>
      <c r="P107" s="30"/>
      <c r="Q107" s="30"/>
      <c r="R107" s="30"/>
      <c r="S107" s="30"/>
      <c r="T107" s="30"/>
      <c r="U107" s="30"/>
      <c r="V107" s="30"/>
      <c r="W107" s="33">
        <f t="shared" si="7"/>
        <v>0</v>
      </c>
      <c r="Y107"/>
    </row>
    <row r="108" spans="1:25" ht="14.25">
      <c r="A108" s="21"/>
      <c r="B108" s="46"/>
      <c r="C108" s="46"/>
      <c r="D108" s="6" t="e">
        <f>VLOOKUP(A108,'04.kolo prezentácia'!$A$2:$G$149,2,FALSE)</f>
        <v>#N/A</v>
      </c>
      <c r="E108" s="6" t="e">
        <f>VLOOKUP(A108,'04.kolo prezentácia'!$A$2:$G$149,3,FALSE)</f>
        <v>#N/A</v>
      </c>
      <c r="F108" s="6"/>
      <c r="G108" s="6"/>
      <c r="H108" s="30"/>
      <c r="I108" s="31"/>
      <c r="J108" s="32"/>
      <c r="K108" s="32"/>
      <c r="L108" s="50"/>
      <c r="M108" s="29"/>
      <c r="N108" s="30"/>
      <c r="O108" s="30"/>
      <c r="P108" s="30"/>
      <c r="Q108" s="30"/>
      <c r="R108" s="30"/>
      <c r="S108" s="30"/>
      <c r="T108" s="30"/>
      <c r="U108" s="30"/>
      <c r="V108" s="30"/>
      <c r="W108" s="33">
        <f t="shared" si="7"/>
        <v>0</v>
      </c>
      <c r="Y108"/>
    </row>
    <row r="109" spans="1:25" ht="14.25">
      <c r="A109" s="21"/>
      <c r="B109" s="46"/>
      <c r="C109" s="46"/>
      <c r="D109" s="6" t="e">
        <f>VLOOKUP(A109,'04.kolo prezentácia'!$A$2:$G$149,2,FALSE)</f>
        <v>#N/A</v>
      </c>
      <c r="E109" s="6" t="e">
        <f>VLOOKUP(A109,'04.kolo prezentácia'!$A$2:$G$149,3,FALSE)</f>
        <v>#N/A</v>
      </c>
      <c r="F109" s="6"/>
      <c r="G109" s="6"/>
      <c r="H109" s="30"/>
      <c r="I109" s="31"/>
      <c r="J109" s="32"/>
      <c r="K109" s="32"/>
      <c r="L109" s="50"/>
      <c r="M109" s="29"/>
      <c r="N109" s="30"/>
      <c r="O109" s="30"/>
      <c r="P109" s="30"/>
      <c r="Q109" s="30"/>
      <c r="R109" s="30"/>
      <c r="S109" s="30"/>
      <c r="T109" s="30"/>
      <c r="U109" s="30"/>
      <c r="V109" s="30"/>
      <c r="W109" s="33">
        <f t="shared" si="7"/>
        <v>0</v>
      </c>
      <c r="Y109"/>
    </row>
    <row r="110" spans="1:25" ht="14.25">
      <c r="A110" s="21"/>
      <c r="B110" s="46"/>
      <c r="C110" s="47"/>
      <c r="D110" s="6" t="e">
        <f>VLOOKUP(A110,'04.kolo prezentácia'!$A$2:$G$149,2,FALSE)</f>
        <v>#N/A</v>
      </c>
      <c r="E110" s="6" t="e">
        <f>VLOOKUP(A110,'04.kolo prezentácia'!$A$2:$G$149,3,FALSE)</f>
        <v>#N/A</v>
      </c>
      <c r="F110" s="6"/>
      <c r="G110" s="6"/>
      <c r="H110" s="30"/>
      <c r="I110" s="31"/>
      <c r="J110" s="32"/>
      <c r="K110" s="32"/>
      <c r="L110" s="50"/>
      <c r="M110" s="29"/>
      <c r="N110" s="30"/>
      <c r="O110" s="30"/>
      <c r="P110" s="30"/>
      <c r="Q110" s="30"/>
      <c r="R110" s="30"/>
      <c r="S110" s="30"/>
      <c r="T110" s="30"/>
      <c r="U110" s="30"/>
      <c r="V110" s="30"/>
      <c r="W110" s="33">
        <f t="shared" si="7"/>
        <v>0</v>
      </c>
      <c r="Y110"/>
    </row>
    <row r="111" spans="1:25" ht="14.25">
      <c r="A111" s="21"/>
      <c r="B111" s="46"/>
      <c r="C111" s="46"/>
      <c r="D111" s="6" t="e">
        <f>VLOOKUP(A111,'04.kolo prezentácia'!$A$2:$G$149,2,FALSE)</f>
        <v>#N/A</v>
      </c>
      <c r="E111" s="6" t="e">
        <f>VLOOKUP(A111,'04.kolo prezentácia'!$A$2:$G$149,3,FALSE)</f>
        <v>#N/A</v>
      </c>
      <c r="F111" s="6"/>
      <c r="G111" s="6"/>
      <c r="H111" s="30"/>
      <c r="I111" s="31"/>
      <c r="J111" s="32"/>
      <c r="K111" s="32"/>
      <c r="L111" s="50"/>
      <c r="M111" s="29"/>
      <c r="N111" s="30"/>
      <c r="O111" s="30"/>
      <c r="P111" s="30"/>
      <c r="Q111" s="30"/>
      <c r="R111" s="30"/>
      <c r="S111" s="30"/>
      <c r="T111" s="30"/>
      <c r="U111" s="30"/>
      <c r="V111" s="30"/>
      <c r="W111" s="33">
        <f t="shared" si="7"/>
        <v>0</v>
      </c>
      <c r="Y111"/>
    </row>
    <row r="112" spans="1:25" ht="14.25">
      <c r="A112" s="21"/>
      <c r="B112" s="46"/>
      <c r="C112" s="46"/>
      <c r="D112" s="6" t="e">
        <f>VLOOKUP(A112,'04.kolo prezentácia'!$A$2:$G$149,2,FALSE)</f>
        <v>#N/A</v>
      </c>
      <c r="E112" s="6" t="e">
        <f>VLOOKUP(A112,'04.kolo prezentácia'!$A$2:$G$149,3,FALSE)</f>
        <v>#N/A</v>
      </c>
      <c r="F112" s="6"/>
      <c r="G112" s="6"/>
      <c r="H112" s="30"/>
      <c r="I112" s="31"/>
      <c r="J112" s="32"/>
      <c r="K112" s="32"/>
      <c r="L112" s="50"/>
      <c r="M112" s="29"/>
      <c r="N112" s="30"/>
      <c r="O112" s="30"/>
      <c r="P112" s="30"/>
      <c r="Q112" s="30"/>
      <c r="R112" s="30"/>
      <c r="S112" s="30"/>
      <c r="T112" s="30"/>
      <c r="U112" s="30"/>
      <c r="V112" s="30"/>
      <c r="W112" s="33">
        <f t="shared" si="7"/>
        <v>0</v>
      </c>
      <c r="Y112"/>
    </row>
    <row r="113" spans="1:25" ht="14.25">
      <c r="A113" s="3"/>
      <c r="B113" s="46"/>
      <c r="C113" s="46"/>
      <c r="D113" s="6"/>
      <c r="E113" s="6"/>
      <c r="F113" s="6"/>
      <c r="G113" s="6"/>
      <c r="H113" s="30"/>
      <c r="I113" s="31"/>
      <c r="J113" s="32"/>
      <c r="K113" s="32"/>
      <c r="L113" s="32"/>
      <c r="M113" s="29"/>
      <c r="N113" s="30"/>
      <c r="O113" s="30"/>
      <c r="P113" s="30"/>
      <c r="Q113" s="30"/>
      <c r="R113" s="30"/>
      <c r="S113" s="30"/>
      <c r="T113" s="30"/>
      <c r="U113" s="30"/>
      <c r="V113" s="30"/>
      <c r="W113" s="33">
        <f t="shared" si="7"/>
        <v>0</v>
      </c>
      <c r="Y113"/>
    </row>
    <row r="114" spans="1:25" ht="14.25">
      <c r="A114" s="3"/>
      <c r="B114" s="46"/>
      <c r="C114" s="46"/>
      <c r="D114" s="6"/>
      <c r="E114" s="6"/>
      <c r="F114" s="6"/>
      <c r="G114" s="6"/>
      <c r="H114" s="30"/>
      <c r="I114" s="31"/>
      <c r="J114" s="32"/>
      <c r="K114" s="32"/>
      <c r="L114" s="32"/>
      <c r="M114" s="29"/>
      <c r="N114" s="30"/>
      <c r="O114" s="30"/>
      <c r="P114" s="30"/>
      <c r="Q114" s="30"/>
      <c r="R114" s="30"/>
      <c r="S114" s="30"/>
      <c r="T114" s="30"/>
      <c r="U114" s="30"/>
      <c r="V114" s="30"/>
      <c r="W114" s="33">
        <f t="shared" si="7"/>
        <v>0</v>
      </c>
      <c r="Y114"/>
    </row>
    <row r="115" spans="1:25" ht="14.25">
      <c r="A115" s="3"/>
      <c r="B115" s="46"/>
      <c r="C115" s="46"/>
      <c r="D115" s="6"/>
      <c r="E115" s="6"/>
      <c r="F115" s="6"/>
      <c r="G115" s="6"/>
      <c r="H115" s="30"/>
      <c r="I115" s="31"/>
      <c r="J115" s="32"/>
      <c r="K115" s="32"/>
      <c r="L115" s="32"/>
      <c r="M115" s="29"/>
      <c r="N115" s="30"/>
      <c r="O115" s="30"/>
      <c r="P115" s="30"/>
      <c r="Q115" s="30"/>
      <c r="R115" s="30"/>
      <c r="S115" s="30"/>
      <c r="T115" s="30"/>
      <c r="U115" s="30"/>
      <c r="V115" s="30"/>
      <c r="W115" s="33">
        <f t="shared" si="7"/>
        <v>0</v>
      </c>
      <c r="Y115"/>
    </row>
    <row r="116" spans="1:25" ht="14.25">
      <c r="A116" s="3"/>
      <c r="B116" s="46"/>
      <c r="C116" s="46"/>
      <c r="D116" s="6"/>
      <c r="E116" s="6"/>
      <c r="F116" s="6"/>
      <c r="G116" s="6"/>
      <c r="H116" s="30"/>
      <c r="I116" s="31"/>
      <c r="J116" s="32"/>
      <c r="K116" s="32"/>
      <c r="L116" s="32"/>
      <c r="M116" s="29"/>
      <c r="N116" s="30"/>
      <c r="O116" s="30"/>
      <c r="P116" s="30"/>
      <c r="Q116" s="30"/>
      <c r="R116" s="30"/>
      <c r="S116" s="30"/>
      <c r="T116" s="30"/>
      <c r="U116" s="30"/>
      <c r="V116" s="30"/>
      <c r="W116" s="33">
        <f t="shared" si="7"/>
        <v>0</v>
      </c>
      <c r="Y116"/>
    </row>
    <row r="117" spans="1:25" ht="14.25">
      <c r="A117" s="3"/>
      <c r="B117" s="46"/>
      <c r="C117" s="46"/>
      <c r="D117" s="6"/>
      <c r="E117" s="6"/>
      <c r="F117" s="6"/>
      <c r="G117" s="6"/>
      <c r="H117" s="30"/>
      <c r="I117" s="31"/>
      <c r="J117" s="32"/>
      <c r="K117" s="32"/>
      <c r="L117" s="32"/>
      <c r="M117" s="29"/>
      <c r="N117" s="30"/>
      <c r="O117" s="30"/>
      <c r="P117" s="30"/>
      <c r="Q117" s="30"/>
      <c r="R117" s="30"/>
      <c r="S117" s="30"/>
      <c r="T117" s="30"/>
      <c r="U117" s="30"/>
      <c r="V117" s="30"/>
      <c r="W117" s="33">
        <f t="shared" si="7"/>
        <v>0</v>
      </c>
      <c r="Y117"/>
    </row>
    <row r="118" spans="1:25" ht="14.25">
      <c r="A118" s="3"/>
      <c r="B118" s="46"/>
      <c r="C118" s="46"/>
      <c r="D118" s="6"/>
      <c r="E118" s="6"/>
      <c r="F118" s="6"/>
      <c r="G118" s="6"/>
      <c r="H118" s="30"/>
      <c r="I118" s="31"/>
      <c r="J118" s="32"/>
      <c r="K118" s="32"/>
      <c r="L118" s="32"/>
      <c r="M118" s="29"/>
      <c r="N118" s="30"/>
      <c r="O118" s="30"/>
      <c r="P118" s="30"/>
      <c r="Q118" s="30"/>
      <c r="R118" s="30"/>
      <c r="S118" s="30"/>
      <c r="T118" s="30"/>
      <c r="U118" s="30"/>
      <c r="V118" s="30"/>
      <c r="W118" s="33">
        <f t="shared" si="7"/>
        <v>0</v>
      </c>
      <c r="Y118"/>
    </row>
    <row r="119" spans="1:25" ht="14.25">
      <c r="A119" s="3"/>
      <c r="B119" s="46"/>
      <c r="C119" s="46"/>
      <c r="D119" s="6"/>
      <c r="E119" s="6"/>
      <c r="F119" s="6"/>
      <c r="G119" s="6"/>
      <c r="H119" s="30"/>
      <c r="I119" s="31"/>
      <c r="J119" s="32"/>
      <c r="K119" s="32"/>
      <c r="L119" s="32"/>
      <c r="M119" s="29"/>
      <c r="N119" s="30"/>
      <c r="O119" s="30"/>
      <c r="P119" s="30"/>
      <c r="Q119" s="30"/>
      <c r="R119" s="30"/>
      <c r="S119" s="30"/>
      <c r="T119" s="30"/>
      <c r="U119" s="30"/>
      <c r="V119" s="30"/>
      <c r="W119" s="33">
        <f aca="true" t="shared" si="8" ref="W119:W150">SUM(M119:V119)</f>
        <v>0</v>
      </c>
      <c r="Y119"/>
    </row>
    <row r="120" spans="1:25" ht="14.25">
      <c r="A120" s="3"/>
      <c r="B120" s="46"/>
      <c r="C120" s="46"/>
      <c r="D120" s="6"/>
      <c r="E120" s="6"/>
      <c r="F120" s="6"/>
      <c r="G120" s="6"/>
      <c r="H120" s="30"/>
      <c r="I120" s="31"/>
      <c r="J120" s="32"/>
      <c r="K120" s="32"/>
      <c r="L120" s="32"/>
      <c r="M120" s="29"/>
      <c r="N120" s="30"/>
      <c r="O120" s="30"/>
      <c r="P120" s="30"/>
      <c r="Q120" s="30"/>
      <c r="R120" s="30"/>
      <c r="S120" s="30"/>
      <c r="T120" s="30"/>
      <c r="U120" s="30"/>
      <c r="V120" s="30"/>
      <c r="W120" s="33">
        <f t="shared" si="8"/>
        <v>0</v>
      </c>
      <c r="Y120"/>
    </row>
    <row r="121" spans="1:25" ht="14.25">
      <c r="A121" s="3"/>
      <c r="B121" s="46"/>
      <c r="C121" s="46"/>
      <c r="D121" s="6"/>
      <c r="E121" s="6"/>
      <c r="F121" s="6"/>
      <c r="G121" s="6"/>
      <c r="H121" s="30"/>
      <c r="I121" s="31"/>
      <c r="J121" s="32"/>
      <c r="K121" s="32"/>
      <c r="L121" s="32"/>
      <c r="M121" s="29"/>
      <c r="N121" s="30"/>
      <c r="O121" s="30"/>
      <c r="P121" s="30"/>
      <c r="Q121" s="30"/>
      <c r="R121" s="30"/>
      <c r="S121" s="30"/>
      <c r="T121" s="30"/>
      <c r="U121" s="30"/>
      <c r="V121" s="30"/>
      <c r="W121" s="33">
        <f t="shared" si="8"/>
        <v>0</v>
      </c>
      <c r="Y121"/>
    </row>
    <row r="122" spans="1:25" ht="14.25">
      <c r="A122" s="3"/>
      <c r="B122" s="46"/>
      <c r="C122" s="46"/>
      <c r="D122" s="6"/>
      <c r="E122" s="6"/>
      <c r="F122" s="6"/>
      <c r="G122" s="6"/>
      <c r="H122" s="30"/>
      <c r="I122" s="31"/>
      <c r="J122" s="32"/>
      <c r="K122" s="32"/>
      <c r="L122" s="32"/>
      <c r="M122" s="29"/>
      <c r="N122" s="30"/>
      <c r="O122" s="30"/>
      <c r="P122" s="30"/>
      <c r="Q122" s="30"/>
      <c r="R122" s="30"/>
      <c r="S122" s="30"/>
      <c r="T122" s="30"/>
      <c r="U122" s="30"/>
      <c r="V122" s="30"/>
      <c r="W122" s="33">
        <f t="shared" si="8"/>
        <v>0</v>
      </c>
      <c r="Y122"/>
    </row>
    <row r="123" spans="1:25" ht="14.25">
      <c r="A123" s="3"/>
      <c r="B123" s="46"/>
      <c r="C123" s="46"/>
      <c r="D123" s="6"/>
      <c r="E123" s="6"/>
      <c r="F123" s="6"/>
      <c r="G123" s="6"/>
      <c r="H123" s="30"/>
      <c r="I123" s="31"/>
      <c r="J123" s="32"/>
      <c r="K123" s="32"/>
      <c r="L123" s="32"/>
      <c r="M123" s="29"/>
      <c r="N123" s="30"/>
      <c r="O123" s="30"/>
      <c r="P123" s="30"/>
      <c r="Q123" s="30"/>
      <c r="R123" s="30"/>
      <c r="S123" s="30"/>
      <c r="T123" s="30"/>
      <c r="U123" s="30"/>
      <c r="V123" s="30"/>
      <c r="W123" s="33">
        <f t="shared" si="8"/>
        <v>0</v>
      </c>
      <c r="Y123"/>
    </row>
    <row r="124" spans="1:25" ht="14.25">
      <c r="A124" s="3"/>
      <c r="B124" s="46"/>
      <c r="C124" s="46"/>
      <c r="D124" s="6"/>
      <c r="E124" s="6"/>
      <c r="F124" s="6"/>
      <c r="G124" s="6"/>
      <c r="H124" s="30"/>
      <c r="I124" s="31"/>
      <c r="J124" s="32"/>
      <c r="K124" s="32"/>
      <c r="L124" s="32"/>
      <c r="M124" s="29"/>
      <c r="N124" s="30"/>
      <c r="O124" s="30"/>
      <c r="P124" s="30"/>
      <c r="Q124" s="30"/>
      <c r="R124" s="30"/>
      <c r="S124" s="30"/>
      <c r="T124" s="30"/>
      <c r="U124" s="30"/>
      <c r="V124" s="30"/>
      <c r="W124" s="33">
        <f t="shared" si="8"/>
        <v>0</v>
      </c>
      <c r="Y124"/>
    </row>
    <row r="125" spans="1:25" ht="14.25">
      <c r="A125" s="3"/>
      <c r="B125" s="46"/>
      <c r="C125" s="46"/>
      <c r="D125" s="6"/>
      <c r="E125" s="6"/>
      <c r="F125" s="6"/>
      <c r="G125" s="6"/>
      <c r="H125" s="30"/>
      <c r="I125" s="31"/>
      <c r="J125" s="32"/>
      <c r="K125" s="32"/>
      <c r="L125" s="32"/>
      <c r="M125" s="29"/>
      <c r="N125" s="30"/>
      <c r="O125" s="30"/>
      <c r="P125" s="30"/>
      <c r="Q125" s="30"/>
      <c r="R125" s="30"/>
      <c r="S125" s="30"/>
      <c r="T125" s="30"/>
      <c r="U125" s="30"/>
      <c r="V125" s="30"/>
      <c r="W125" s="33">
        <f t="shared" si="8"/>
        <v>0</v>
      </c>
      <c r="Y125"/>
    </row>
    <row r="126" spans="1:25" ht="14.25">
      <c r="A126" s="3"/>
      <c r="B126" s="46"/>
      <c r="C126" s="46"/>
      <c r="D126" s="6"/>
      <c r="E126" s="6"/>
      <c r="F126" s="6"/>
      <c r="G126" s="6"/>
      <c r="H126" s="30"/>
      <c r="I126" s="31"/>
      <c r="J126" s="32"/>
      <c r="K126" s="32"/>
      <c r="L126" s="32"/>
      <c r="M126" s="29"/>
      <c r="N126" s="30"/>
      <c r="O126" s="30"/>
      <c r="P126" s="30"/>
      <c r="Q126" s="30"/>
      <c r="R126" s="30"/>
      <c r="S126" s="30"/>
      <c r="T126" s="30"/>
      <c r="U126" s="30"/>
      <c r="V126" s="30"/>
      <c r="W126" s="33">
        <f t="shared" si="8"/>
        <v>0</v>
      </c>
      <c r="Y126"/>
    </row>
    <row r="127" spans="1:25" ht="14.25">
      <c r="A127" s="3"/>
      <c r="B127" s="46"/>
      <c r="C127" s="46"/>
      <c r="D127" s="6"/>
      <c r="E127" s="6"/>
      <c r="F127" s="6"/>
      <c r="G127" s="6"/>
      <c r="H127" s="30"/>
      <c r="I127" s="31"/>
      <c r="J127" s="32"/>
      <c r="K127" s="32"/>
      <c r="L127" s="32"/>
      <c r="M127" s="29"/>
      <c r="N127" s="30"/>
      <c r="O127" s="30"/>
      <c r="P127" s="30"/>
      <c r="Q127" s="30"/>
      <c r="R127" s="30"/>
      <c r="S127" s="30"/>
      <c r="T127" s="30"/>
      <c r="U127" s="30"/>
      <c r="V127" s="30"/>
      <c r="W127" s="33">
        <f t="shared" si="8"/>
        <v>0</v>
      </c>
      <c r="Y127"/>
    </row>
    <row r="128" spans="1:25" ht="14.25">
      <c r="A128" s="3"/>
      <c r="B128" s="46"/>
      <c r="C128" s="46"/>
      <c r="D128" s="6"/>
      <c r="E128" s="6"/>
      <c r="F128" s="6"/>
      <c r="G128" s="6"/>
      <c r="H128" s="30"/>
      <c r="I128" s="31"/>
      <c r="J128" s="32"/>
      <c r="K128" s="32"/>
      <c r="L128" s="32"/>
      <c r="M128" s="29"/>
      <c r="N128" s="30"/>
      <c r="O128" s="30"/>
      <c r="P128" s="30"/>
      <c r="Q128" s="30"/>
      <c r="R128" s="30"/>
      <c r="S128" s="30"/>
      <c r="T128" s="30"/>
      <c r="U128" s="30"/>
      <c r="V128" s="30"/>
      <c r="W128" s="33">
        <f t="shared" si="8"/>
        <v>0</v>
      </c>
      <c r="Y128"/>
    </row>
    <row r="129" spans="1:25" ht="14.25">
      <c r="A129" s="3"/>
      <c r="B129" s="46"/>
      <c r="C129" s="46"/>
      <c r="D129" s="6"/>
      <c r="E129" s="6"/>
      <c r="F129" s="6"/>
      <c r="G129" s="6"/>
      <c r="H129" s="30"/>
      <c r="I129" s="31"/>
      <c r="J129" s="32"/>
      <c r="K129" s="32"/>
      <c r="L129" s="32"/>
      <c r="M129" s="29"/>
      <c r="N129" s="30"/>
      <c r="O129" s="30"/>
      <c r="P129" s="30"/>
      <c r="Q129" s="30"/>
      <c r="R129" s="30"/>
      <c r="S129" s="30"/>
      <c r="T129" s="30"/>
      <c r="U129" s="30"/>
      <c r="V129" s="30"/>
      <c r="W129" s="33">
        <f t="shared" si="8"/>
        <v>0</v>
      </c>
      <c r="Y129"/>
    </row>
    <row r="130" spans="1:25" ht="14.25">
      <c r="A130" s="3"/>
      <c r="B130" s="46"/>
      <c r="C130" s="46"/>
      <c r="D130" s="6"/>
      <c r="E130" s="6"/>
      <c r="F130" s="6"/>
      <c r="G130" s="6"/>
      <c r="H130" s="30"/>
      <c r="I130" s="31"/>
      <c r="J130" s="32"/>
      <c r="K130" s="32"/>
      <c r="L130" s="32"/>
      <c r="M130" s="29"/>
      <c r="N130" s="30"/>
      <c r="O130" s="30"/>
      <c r="P130" s="30"/>
      <c r="Q130" s="30"/>
      <c r="R130" s="30"/>
      <c r="S130" s="30"/>
      <c r="T130" s="30"/>
      <c r="U130" s="30"/>
      <c r="V130" s="30"/>
      <c r="W130" s="33">
        <f t="shared" si="8"/>
        <v>0</v>
      </c>
      <c r="Y130"/>
    </row>
    <row r="131" spans="1:25" ht="14.25">
      <c r="A131" s="3"/>
      <c r="B131" s="46"/>
      <c r="C131" s="46"/>
      <c r="D131" s="6"/>
      <c r="E131" s="6"/>
      <c r="F131" s="6"/>
      <c r="G131" s="6"/>
      <c r="H131" s="30"/>
      <c r="I131" s="31"/>
      <c r="J131" s="32"/>
      <c r="K131" s="32"/>
      <c r="L131" s="32"/>
      <c r="M131" s="29"/>
      <c r="N131" s="30"/>
      <c r="O131" s="30"/>
      <c r="P131" s="30"/>
      <c r="Q131" s="30"/>
      <c r="R131" s="30"/>
      <c r="S131" s="30"/>
      <c r="T131" s="30"/>
      <c r="U131" s="30"/>
      <c r="V131" s="30"/>
      <c r="W131" s="33">
        <f t="shared" si="8"/>
        <v>0</v>
      </c>
      <c r="Y131"/>
    </row>
    <row r="132" spans="1:25" ht="14.25">
      <c r="A132" s="3"/>
      <c r="B132" s="46"/>
      <c r="C132" s="46"/>
      <c r="D132" s="6"/>
      <c r="E132" s="6"/>
      <c r="F132" s="6"/>
      <c r="G132" s="6"/>
      <c r="H132" s="30"/>
      <c r="I132" s="31"/>
      <c r="J132" s="32"/>
      <c r="K132" s="32"/>
      <c r="L132" s="32"/>
      <c r="M132" s="29"/>
      <c r="N132" s="30"/>
      <c r="O132" s="30"/>
      <c r="P132" s="30"/>
      <c r="Q132" s="30"/>
      <c r="R132" s="30"/>
      <c r="S132" s="30"/>
      <c r="T132" s="30"/>
      <c r="U132" s="30"/>
      <c r="V132" s="30"/>
      <c r="W132" s="33">
        <f t="shared" si="8"/>
        <v>0</v>
      </c>
      <c r="Y132"/>
    </row>
    <row r="133" spans="1:25" ht="14.25">
      <c r="A133" s="3"/>
      <c r="B133" s="46"/>
      <c r="C133" s="46"/>
      <c r="D133" s="6"/>
      <c r="E133" s="6"/>
      <c r="F133" s="6"/>
      <c r="G133" s="6"/>
      <c r="H133" s="30"/>
      <c r="I133" s="31"/>
      <c r="J133" s="32"/>
      <c r="K133" s="32"/>
      <c r="L133" s="32"/>
      <c r="M133" s="29"/>
      <c r="N133" s="30"/>
      <c r="O133" s="30"/>
      <c r="P133" s="30"/>
      <c r="Q133" s="30"/>
      <c r="R133" s="30"/>
      <c r="S133" s="30"/>
      <c r="T133" s="30"/>
      <c r="U133" s="30"/>
      <c r="V133" s="30"/>
      <c r="W133" s="33">
        <f t="shared" si="8"/>
        <v>0</v>
      </c>
      <c r="Y133"/>
    </row>
    <row r="134" spans="1:25" ht="14.25">
      <c r="A134" s="3"/>
      <c r="B134" s="46"/>
      <c r="C134" s="46"/>
      <c r="D134" s="6"/>
      <c r="E134" s="6"/>
      <c r="F134" s="6"/>
      <c r="G134" s="6"/>
      <c r="H134" s="30"/>
      <c r="I134" s="31"/>
      <c r="J134" s="32"/>
      <c r="K134" s="32"/>
      <c r="L134" s="32"/>
      <c r="M134" s="29"/>
      <c r="N134" s="30"/>
      <c r="O134" s="30"/>
      <c r="P134" s="30"/>
      <c r="Q134" s="30"/>
      <c r="R134" s="30"/>
      <c r="S134" s="30"/>
      <c r="T134" s="30"/>
      <c r="U134" s="30"/>
      <c r="V134" s="30"/>
      <c r="W134" s="33">
        <f t="shared" si="8"/>
        <v>0</v>
      </c>
      <c r="Y134"/>
    </row>
    <row r="135" spans="1:25" ht="14.25">
      <c r="A135" s="3"/>
      <c r="B135" s="46"/>
      <c r="C135" s="46"/>
      <c r="D135" s="6"/>
      <c r="E135" s="6"/>
      <c r="F135" s="6"/>
      <c r="G135" s="6"/>
      <c r="H135" s="30"/>
      <c r="I135" s="31"/>
      <c r="J135" s="32"/>
      <c r="K135" s="32"/>
      <c r="L135" s="32"/>
      <c r="M135" s="29"/>
      <c r="N135" s="30"/>
      <c r="O135" s="30"/>
      <c r="P135" s="30"/>
      <c r="Q135" s="30"/>
      <c r="R135" s="30"/>
      <c r="S135" s="30"/>
      <c r="T135" s="30"/>
      <c r="U135" s="30"/>
      <c r="V135" s="30"/>
      <c r="W135" s="33">
        <f t="shared" si="8"/>
        <v>0</v>
      </c>
      <c r="Y135"/>
    </row>
    <row r="136" spans="1:25" ht="14.25">
      <c r="A136" s="3"/>
      <c r="B136" s="46"/>
      <c r="C136" s="46"/>
      <c r="D136" s="6"/>
      <c r="E136" s="6"/>
      <c r="F136" s="6"/>
      <c r="G136" s="6"/>
      <c r="H136" s="30"/>
      <c r="I136" s="31"/>
      <c r="J136" s="32"/>
      <c r="K136" s="32"/>
      <c r="L136" s="32"/>
      <c r="M136" s="29"/>
      <c r="N136" s="30"/>
      <c r="O136" s="30"/>
      <c r="P136" s="30"/>
      <c r="Q136" s="30"/>
      <c r="R136" s="30"/>
      <c r="S136" s="30"/>
      <c r="T136" s="30"/>
      <c r="U136" s="30"/>
      <c r="V136" s="30"/>
      <c r="W136" s="33">
        <f t="shared" si="8"/>
        <v>0</v>
      </c>
      <c r="Y136"/>
    </row>
    <row r="137" spans="1:25" ht="14.25">
      <c r="A137" s="3"/>
      <c r="B137" s="46"/>
      <c r="C137" s="46"/>
      <c r="D137" s="6"/>
      <c r="E137" s="6"/>
      <c r="F137" s="6"/>
      <c r="G137" s="6"/>
      <c r="H137" s="30"/>
      <c r="I137" s="31"/>
      <c r="J137" s="32"/>
      <c r="K137" s="32"/>
      <c r="L137" s="32"/>
      <c r="M137" s="29"/>
      <c r="N137" s="30"/>
      <c r="O137" s="30"/>
      <c r="P137" s="30"/>
      <c r="Q137" s="30"/>
      <c r="R137" s="30"/>
      <c r="S137" s="30"/>
      <c r="T137" s="30"/>
      <c r="U137" s="30"/>
      <c r="V137" s="30"/>
      <c r="W137" s="33">
        <f t="shared" si="8"/>
        <v>0</v>
      </c>
      <c r="Y137"/>
    </row>
    <row r="138" spans="1:25" ht="14.25">
      <c r="A138" s="3"/>
      <c r="B138" s="46"/>
      <c r="C138" s="46"/>
      <c r="D138" s="6"/>
      <c r="E138" s="6"/>
      <c r="F138" s="6"/>
      <c r="G138" s="6"/>
      <c r="H138" s="30"/>
      <c r="I138" s="31"/>
      <c r="J138" s="32"/>
      <c r="K138" s="32"/>
      <c r="L138" s="32"/>
      <c r="M138" s="29"/>
      <c r="N138" s="30"/>
      <c r="O138" s="30"/>
      <c r="P138" s="30"/>
      <c r="Q138" s="30"/>
      <c r="R138" s="30"/>
      <c r="S138" s="30"/>
      <c r="T138" s="30"/>
      <c r="U138" s="30"/>
      <c r="V138" s="30"/>
      <c r="W138" s="33">
        <f t="shared" si="8"/>
        <v>0</v>
      </c>
      <c r="Y138"/>
    </row>
    <row r="139" spans="1:25" ht="14.25">
      <c r="A139" s="3"/>
      <c r="B139" s="46"/>
      <c r="C139" s="46"/>
      <c r="D139" s="6"/>
      <c r="E139" s="6"/>
      <c r="F139" s="6"/>
      <c r="G139" s="6"/>
      <c r="H139" s="30"/>
      <c r="I139" s="31"/>
      <c r="J139" s="32"/>
      <c r="K139" s="32"/>
      <c r="L139" s="32"/>
      <c r="M139" s="29"/>
      <c r="N139" s="30"/>
      <c r="O139" s="30"/>
      <c r="P139" s="30"/>
      <c r="Q139" s="30"/>
      <c r="R139" s="30"/>
      <c r="S139" s="30"/>
      <c r="T139" s="30"/>
      <c r="U139" s="30"/>
      <c r="V139" s="30"/>
      <c r="W139" s="33">
        <f t="shared" si="8"/>
        <v>0</v>
      </c>
      <c r="Y139"/>
    </row>
    <row r="140" spans="1:25" ht="14.25">
      <c r="A140" s="3"/>
      <c r="B140" s="46"/>
      <c r="C140" s="46"/>
      <c r="D140" s="6"/>
      <c r="E140" s="6"/>
      <c r="F140" s="6"/>
      <c r="G140" s="6"/>
      <c r="H140" s="30"/>
      <c r="I140" s="31"/>
      <c r="J140" s="32"/>
      <c r="K140" s="32"/>
      <c r="L140" s="32"/>
      <c r="M140" s="29"/>
      <c r="N140" s="30"/>
      <c r="O140" s="30"/>
      <c r="P140" s="30"/>
      <c r="Q140" s="30"/>
      <c r="R140" s="30"/>
      <c r="S140" s="30"/>
      <c r="T140" s="30"/>
      <c r="U140" s="30"/>
      <c r="V140" s="30"/>
      <c r="W140" s="33">
        <f t="shared" si="8"/>
        <v>0</v>
      </c>
      <c r="Y140"/>
    </row>
    <row r="141" spans="1:25" ht="14.25">
      <c r="A141" s="3"/>
      <c r="B141" s="46"/>
      <c r="C141" s="46"/>
      <c r="D141" s="6"/>
      <c r="E141" s="6"/>
      <c r="F141" s="6"/>
      <c r="G141" s="6"/>
      <c r="H141" s="30"/>
      <c r="I141" s="31"/>
      <c r="J141" s="32"/>
      <c r="K141" s="32"/>
      <c r="L141" s="32"/>
      <c r="M141" s="29"/>
      <c r="N141" s="30"/>
      <c r="O141" s="30"/>
      <c r="P141" s="30"/>
      <c r="Q141" s="30"/>
      <c r="R141" s="30"/>
      <c r="S141" s="30"/>
      <c r="T141" s="30"/>
      <c r="U141" s="30"/>
      <c r="V141" s="30"/>
      <c r="W141" s="33">
        <f t="shared" si="8"/>
        <v>0</v>
      </c>
      <c r="Y141"/>
    </row>
    <row r="142" spans="1:25" ht="14.25">
      <c r="A142" s="3"/>
      <c r="B142" s="46"/>
      <c r="C142" s="46"/>
      <c r="D142" s="6"/>
      <c r="E142" s="6"/>
      <c r="F142" s="6"/>
      <c r="G142" s="6"/>
      <c r="H142" s="30"/>
      <c r="I142" s="31"/>
      <c r="J142" s="32"/>
      <c r="K142" s="32"/>
      <c r="L142" s="32"/>
      <c r="M142" s="29"/>
      <c r="N142" s="30"/>
      <c r="O142" s="30"/>
      <c r="P142" s="30"/>
      <c r="Q142" s="30"/>
      <c r="R142" s="30"/>
      <c r="S142" s="30"/>
      <c r="T142" s="30"/>
      <c r="U142" s="30"/>
      <c r="V142" s="30"/>
      <c r="W142" s="33">
        <f t="shared" si="8"/>
        <v>0</v>
      </c>
      <c r="Y142"/>
    </row>
    <row r="143" spans="1:25" ht="14.25">
      <c r="A143" s="3"/>
      <c r="B143" s="46"/>
      <c r="C143" s="46"/>
      <c r="D143" s="6"/>
      <c r="E143" s="6"/>
      <c r="F143" s="6"/>
      <c r="G143" s="6"/>
      <c r="H143" s="30"/>
      <c r="I143" s="31"/>
      <c r="J143" s="32"/>
      <c r="K143" s="32"/>
      <c r="L143" s="32"/>
      <c r="M143" s="29"/>
      <c r="N143" s="30"/>
      <c r="O143" s="30"/>
      <c r="P143" s="30"/>
      <c r="Q143" s="30"/>
      <c r="R143" s="30"/>
      <c r="S143" s="30"/>
      <c r="T143" s="30"/>
      <c r="U143" s="30"/>
      <c r="V143" s="30"/>
      <c r="W143" s="33">
        <f t="shared" si="8"/>
        <v>0</v>
      </c>
      <c r="Y143"/>
    </row>
    <row r="144" spans="1:25" ht="14.25">
      <c r="A144" s="3"/>
      <c r="B144" s="46"/>
      <c r="C144" s="46"/>
      <c r="D144" s="6"/>
      <c r="E144" s="6"/>
      <c r="F144" s="6"/>
      <c r="G144" s="6"/>
      <c r="H144" s="30"/>
      <c r="I144" s="31"/>
      <c r="J144" s="32"/>
      <c r="K144" s="32"/>
      <c r="L144" s="32"/>
      <c r="M144" s="29"/>
      <c r="N144" s="30"/>
      <c r="O144" s="30"/>
      <c r="P144" s="30"/>
      <c r="Q144" s="30"/>
      <c r="R144" s="30"/>
      <c r="S144" s="30"/>
      <c r="T144" s="30"/>
      <c r="U144" s="30"/>
      <c r="V144" s="30"/>
      <c r="W144" s="33">
        <f t="shared" si="8"/>
        <v>0</v>
      </c>
      <c r="Y144"/>
    </row>
    <row r="145" spans="1:25" ht="14.25">
      <c r="A145" s="3"/>
      <c r="B145" s="46"/>
      <c r="C145" s="46"/>
      <c r="D145" s="6"/>
      <c r="E145" s="6"/>
      <c r="F145" s="6"/>
      <c r="G145" s="6"/>
      <c r="H145" s="30"/>
      <c r="I145" s="31"/>
      <c r="J145" s="32"/>
      <c r="K145" s="32"/>
      <c r="L145" s="32"/>
      <c r="M145" s="29"/>
      <c r="N145" s="30"/>
      <c r="O145" s="30"/>
      <c r="P145" s="30"/>
      <c r="Q145" s="30"/>
      <c r="R145" s="30"/>
      <c r="S145" s="30"/>
      <c r="T145" s="30"/>
      <c r="U145" s="30"/>
      <c r="V145" s="30"/>
      <c r="W145" s="33">
        <f t="shared" si="8"/>
        <v>0</v>
      </c>
      <c r="Y145"/>
    </row>
    <row r="146" spans="1:25" ht="14.25">
      <c r="A146" s="3"/>
      <c r="B146" s="46"/>
      <c r="C146" s="46"/>
      <c r="D146" s="6"/>
      <c r="E146" s="6"/>
      <c r="F146" s="6"/>
      <c r="G146" s="6"/>
      <c r="H146" s="30"/>
      <c r="I146" s="31"/>
      <c r="J146" s="32"/>
      <c r="K146" s="32"/>
      <c r="L146" s="32"/>
      <c r="M146" s="29"/>
      <c r="N146" s="30"/>
      <c r="O146" s="30"/>
      <c r="P146" s="30"/>
      <c r="Q146" s="30"/>
      <c r="R146" s="30"/>
      <c r="S146" s="30"/>
      <c r="T146" s="30"/>
      <c r="U146" s="30"/>
      <c r="V146" s="30"/>
      <c r="W146" s="33">
        <f t="shared" si="8"/>
        <v>0</v>
      </c>
      <c r="Y146"/>
    </row>
    <row r="147" spans="1:25" ht="14.25">
      <c r="A147" s="3"/>
      <c r="B147" s="46"/>
      <c r="C147" s="46"/>
      <c r="D147" s="6"/>
      <c r="E147" s="6"/>
      <c r="F147" s="6"/>
      <c r="G147" s="6"/>
      <c r="H147" s="30"/>
      <c r="I147" s="31"/>
      <c r="J147" s="32"/>
      <c r="K147" s="32"/>
      <c r="L147" s="32"/>
      <c r="M147" s="29"/>
      <c r="N147" s="30"/>
      <c r="O147" s="30"/>
      <c r="P147" s="30"/>
      <c r="Q147" s="30"/>
      <c r="R147" s="30"/>
      <c r="S147" s="30"/>
      <c r="T147" s="30"/>
      <c r="U147" s="30"/>
      <c r="V147" s="30"/>
      <c r="W147" s="33">
        <f t="shared" si="8"/>
        <v>0</v>
      </c>
      <c r="Y147"/>
    </row>
    <row r="148" spans="1:25" ht="14.25">
      <c r="A148" s="3"/>
      <c r="B148" s="46"/>
      <c r="C148" s="46"/>
      <c r="D148" s="6"/>
      <c r="E148" s="6"/>
      <c r="F148" s="6"/>
      <c r="G148" s="6"/>
      <c r="H148" s="30"/>
      <c r="I148" s="31"/>
      <c r="J148" s="32"/>
      <c r="K148" s="32"/>
      <c r="L148" s="32"/>
      <c r="M148" s="29"/>
      <c r="N148" s="30"/>
      <c r="O148" s="30"/>
      <c r="P148" s="30"/>
      <c r="Q148" s="30"/>
      <c r="R148" s="30"/>
      <c r="S148" s="30"/>
      <c r="T148" s="30"/>
      <c r="U148" s="30"/>
      <c r="V148" s="30"/>
      <c r="W148" s="33">
        <f t="shared" si="8"/>
        <v>0</v>
      </c>
      <c r="Y148"/>
    </row>
    <row r="149" spans="1:25" ht="14.25">
      <c r="A149" s="3"/>
      <c r="B149" s="46"/>
      <c r="C149" s="46"/>
      <c r="D149" s="6"/>
      <c r="E149" s="6"/>
      <c r="F149" s="6"/>
      <c r="G149" s="6"/>
      <c r="H149" s="30"/>
      <c r="I149" s="31"/>
      <c r="J149" s="32"/>
      <c r="K149" s="32"/>
      <c r="L149" s="32"/>
      <c r="M149" s="29"/>
      <c r="N149" s="30"/>
      <c r="O149" s="30"/>
      <c r="P149" s="30"/>
      <c r="Q149" s="30"/>
      <c r="R149" s="30"/>
      <c r="S149" s="30"/>
      <c r="T149" s="30"/>
      <c r="U149" s="30"/>
      <c r="V149" s="30"/>
      <c r="W149" s="33">
        <f t="shared" si="8"/>
        <v>0</v>
      </c>
      <c r="Y149"/>
    </row>
    <row r="150" spans="1:25" ht="14.25">
      <c r="A150" s="3"/>
      <c r="B150" s="46"/>
      <c r="C150" s="46"/>
      <c r="D150" s="6"/>
      <c r="E150" s="6"/>
      <c r="F150" s="6"/>
      <c r="G150" s="6"/>
      <c r="H150" s="30"/>
      <c r="I150" s="31"/>
      <c r="J150" s="32"/>
      <c r="K150" s="32"/>
      <c r="L150" s="32"/>
      <c r="M150" s="29"/>
      <c r="N150" s="30"/>
      <c r="O150" s="30"/>
      <c r="P150" s="30"/>
      <c r="Q150" s="30"/>
      <c r="R150" s="30"/>
      <c r="S150" s="30"/>
      <c r="T150" s="30"/>
      <c r="U150" s="30"/>
      <c r="V150" s="30"/>
      <c r="W150" s="33">
        <f t="shared" si="8"/>
        <v>0</v>
      </c>
      <c r="Y150"/>
    </row>
    <row r="151" spans="1:25" ht="14.25">
      <c r="A151" s="3"/>
      <c r="B151" s="46"/>
      <c r="C151" s="46"/>
      <c r="D151" s="6"/>
      <c r="E151" s="6"/>
      <c r="F151" s="6"/>
      <c r="G151" s="6"/>
      <c r="H151" s="30"/>
      <c r="I151" s="31"/>
      <c r="J151" s="32"/>
      <c r="K151" s="32"/>
      <c r="L151" s="32"/>
      <c r="M151" s="29"/>
      <c r="N151" s="30"/>
      <c r="O151" s="30"/>
      <c r="P151" s="30"/>
      <c r="Q151" s="30"/>
      <c r="R151" s="30"/>
      <c r="S151" s="30"/>
      <c r="T151" s="30"/>
      <c r="U151" s="30"/>
      <c r="V151" s="30"/>
      <c r="W151" s="33">
        <f aca="true" t="shared" si="9" ref="W151:W163">SUM(M151:V151)</f>
        <v>0</v>
      </c>
      <c r="Y151"/>
    </row>
    <row r="152" spans="1:25" ht="14.25">
      <c r="A152" s="3"/>
      <c r="B152" s="46"/>
      <c r="C152" s="46"/>
      <c r="D152" s="6"/>
      <c r="E152" s="6"/>
      <c r="F152" s="6"/>
      <c r="G152" s="6"/>
      <c r="H152" s="30"/>
      <c r="I152" s="31"/>
      <c r="J152" s="32"/>
      <c r="K152" s="32"/>
      <c r="L152" s="32"/>
      <c r="M152" s="29"/>
      <c r="N152" s="30"/>
      <c r="O152" s="30"/>
      <c r="P152" s="30"/>
      <c r="Q152" s="30"/>
      <c r="R152" s="30"/>
      <c r="S152" s="30"/>
      <c r="T152" s="30"/>
      <c r="U152" s="30"/>
      <c r="V152" s="30"/>
      <c r="W152" s="33">
        <f t="shared" si="9"/>
        <v>0</v>
      </c>
      <c r="Y152"/>
    </row>
    <row r="153" spans="1:25" ht="14.25">
      <c r="A153" s="3"/>
      <c r="B153" s="46"/>
      <c r="C153" s="46"/>
      <c r="D153" s="6"/>
      <c r="E153" s="6"/>
      <c r="F153" s="6"/>
      <c r="G153" s="6"/>
      <c r="H153" s="30"/>
      <c r="I153" s="31"/>
      <c r="J153" s="32"/>
      <c r="K153" s="32"/>
      <c r="L153" s="32"/>
      <c r="M153" s="29"/>
      <c r="N153" s="30"/>
      <c r="O153" s="30"/>
      <c r="P153" s="30"/>
      <c r="Q153" s="30"/>
      <c r="R153" s="30"/>
      <c r="S153" s="30"/>
      <c r="T153" s="30"/>
      <c r="U153" s="30"/>
      <c r="V153" s="30"/>
      <c r="W153" s="33">
        <f t="shared" si="9"/>
        <v>0</v>
      </c>
      <c r="Y153"/>
    </row>
    <row r="154" spans="1:25" ht="14.25">
      <c r="A154" s="3"/>
      <c r="B154" s="46"/>
      <c r="C154" s="46"/>
      <c r="D154" s="6"/>
      <c r="E154" s="6"/>
      <c r="F154" s="6"/>
      <c r="G154" s="6"/>
      <c r="H154" s="30"/>
      <c r="I154" s="31"/>
      <c r="J154" s="32"/>
      <c r="K154" s="32"/>
      <c r="L154" s="32"/>
      <c r="M154" s="29"/>
      <c r="N154" s="30"/>
      <c r="O154" s="30"/>
      <c r="P154" s="30"/>
      <c r="Q154" s="30"/>
      <c r="R154" s="30"/>
      <c r="S154" s="30"/>
      <c r="T154" s="30"/>
      <c r="U154" s="30"/>
      <c r="V154" s="30"/>
      <c r="W154" s="33">
        <f t="shared" si="9"/>
        <v>0</v>
      </c>
      <c r="Y154"/>
    </row>
    <row r="155" spans="1:25" ht="14.25">
      <c r="A155" s="3"/>
      <c r="B155" s="46"/>
      <c r="C155" s="46"/>
      <c r="D155" s="6"/>
      <c r="E155" s="6"/>
      <c r="F155" s="6"/>
      <c r="G155" s="6"/>
      <c r="H155" s="30"/>
      <c r="I155" s="31"/>
      <c r="J155" s="32"/>
      <c r="K155" s="32"/>
      <c r="L155" s="32"/>
      <c r="M155" s="29"/>
      <c r="N155" s="30"/>
      <c r="O155" s="30"/>
      <c r="P155" s="30"/>
      <c r="Q155" s="30"/>
      <c r="R155" s="30"/>
      <c r="S155" s="30"/>
      <c r="T155" s="30"/>
      <c r="U155" s="30"/>
      <c r="V155" s="30"/>
      <c r="W155" s="33">
        <f t="shared" si="9"/>
        <v>0</v>
      </c>
      <c r="Y155"/>
    </row>
    <row r="156" spans="1:25" ht="14.25">
      <c r="A156" s="3"/>
      <c r="B156" s="46"/>
      <c r="C156" s="46"/>
      <c r="D156" s="6"/>
      <c r="E156" s="6"/>
      <c r="F156" s="6"/>
      <c r="G156" s="6"/>
      <c r="H156" s="30"/>
      <c r="I156" s="31"/>
      <c r="J156" s="32"/>
      <c r="K156" s="32"/>
      <c r="L156" s="32"/>
      <c r="M156" s="29"/>
      <c r="N156" s="30"/>
      <c r="O156" s="30"/>
      <c r="P156" s="30"/>
      <c r="Q156" s="30"/>
      <c r="R156" s="30"/>
      <c r="S156" s="30"/>
      <c r="T156" s="30"/>
      <c r="U156" s="30"/>
      <c r="V156" s="30"/>
      <c r="W156" s="33">
        <f t="shared" si="9"/>
        <v>0</v>
      </c>
      <c r="Y156"/>
    </row>
    <row r="157" spans="1:25" ht="14.25">
      <c r="A157" s="3"/>
      <c r="B157" s="46"/>
      <c r="C157" s="46"/>
      <c r="D157" s="6"/>
      <c r="E157" s="6"/>
      <c r="F157" s="6"/>
      <c r="G157" s="6"/>
      <c r="H157" s="30"/>
      <c r="I157" s="31"/>
      <c r="J157" s="32"/>
      <c r="K157" s="32"/>
      <c r="L157" s="32"/>
      <c r="M157" s="29"/>
      <c r="N157" s="30"/>
      <c r="O157" s="30"/>
      <c r="P157" s="30"/>
      <c r="Q157" s="30"/>
      <c r="R157" s="30"/>
      <c r="S157" s="30"/>
      <c r="T157" s="30"/>
      <c r="U157" s="30"/>
      <c r="V157" s="30"/>
      <c r="W157" s="33">
        <f t="shared" si="9"/>
        <v>0</v>
      </c>
      <c r="Y157"/>
    </row>
    <row r="158" spans="1:25" ht="14.25">
      <c r="A158" s="3"/>
      <c r="B158" s="46"/>
      <c r="C158" s="46"/>
      <c r="D158" s="6"/>
      <c r="E158" s="6"/>
      <c r="F158" s="6"/>
      <c r="G158" s="6"/>
      <c r="H158" s="30"/>
      <c r="I158" s="31"/>
      <c r="J158" s="32"/>
      <c r="K158" s="32"/>
      <c r="L158" s="32"/>
      <c r="M158" s="29"/>
      <c r="N158" s="30"/>
      <c r="O158" s="30"/>
      <c r="P158" s="30"/>
      <c r="Q158" s="30"/>
      <c r="R158" s="30"/>
      <c r="S158" s="30"/>
      <c r="T158" s="30"/>
      <c r="U158" s="30"/>
      <c r="V158" s="30"/>
      <c r="W158" s="33">
        <f t="shared" si="9"/>
        <v>0</v>
      </c>
      <c r="Y158"/>
    </row>
    <row r="159" spans="1:25" ht="14.25">
      <c r="A159" s="3"/>
      <c r="B159" s="46"/>
      <c r="C159" s="46"/>
      <c r="D159" s="6"/>
      <c r="E159" s="6"/>
      <c r="F159" s="6"/>
      <c r="G159" s="6"/>
      <c r="H159" s="30"/>
      <c r="I159" s="31"/>
      <c r="J159" s="32"/>
      <c r="K159" s="32"/>
      <c r="L159" s="32"/>
      <c r="M159" s="29"/>
      <c r="N159" s="30"/>
      <c r="O159" s="30"/>
      <c r="P159" s="30"/>
      <c r="Q159" s="30"/>
      <c r="R159" s="30"/>
      <c r="S159" s="30"/>
      <c r="T159" s="30"/>
      <c r="U159" s="30"/>
      <c r="V159" s="30"/>
      <c r="W159" s="33">
        <f t="shared" si="9"/>
        <v>0</v>
      </c>
      <c r="Y159"/>
    </row>
    <row r="160" spans="1:25" ht="14.25">
      <c r="A160" s="3"/>
      <c r="B160" s="46"/>
      <c r="C160" s="46"/>
      <c r="D160" s="6"/>
      <c r="E160" s="6"/>
      <c r="F160" s="6"/>
      <c r="G160" s="6"/>
      <c r="H160" s="30"/>
      <c r="I160" s="31"/>
      <c r="J160" s="32"/>
      <c r="K160" s="32"/>
      <c r="L160" s="32"/>
      <c r="M160" s="29"/>
      <c r="N160" s="30"/>
      <c r="O160" s="30"/>
      <c r="P160" s="30"/>
      <c r="Q160" s="30"/>
      <c r="R160" s="30"/>
      <c r="S160" s="30"/>
      <c r="T160" s="30"/>
      <c r="U160" s="30"/>
      <c r="V160" s="30"/>
      <c r="W160" s="33">
        <f t="shared" si="9"/>
        <v>0</v>
      </c>
      <c r="Y160"/>
    </row>
    <row r="161" spans="1:25" ht="14.25">
      <c r="A161" s="3"/>
      <c r="B161" s="46"/>
      <c r="C161" s="46"/>
      <c r="D161" s="6"/>
      <c r="E161" s="6"/>
      <c r="F161" s="6"/>
      <c r="G161" s="6"/>
      <c r="H161" s="30"/>
      <c r="I161" s="31"/>
      <c r="J161" s="32"/>
      <c r="K161" s="32"/>
      <c r="L161" s="32"/>
      <c r="M161" s="29"/>
      <c r="N161" s="30"/>
      <c r="O161" s="30"/>
      <c r="P161" s="30"/>
      <c r="Q161" s="30"/>
      <c r="R161" s="30"/>
      <c r="S161" s="30"/>
      <c r="T161" s="30"/>
      <c r="U161" s="30"/>
      <c r="V161" s="30"/>
      <c r="W161" s="33">
        <f t="shared" si="9"/>
        <v>0</v>
      </c>
      <c r="Y161"/>
    </row>
    <row r="162" spans="1:25" ht="14.25">
      <c r="A162" s="3"/>
      <c r="B162" s="46"/>
      <c r="C162" s="46"/>
      <c r="D162" s="6"/>
      <c r="E162" s="6"/>
      <c r="F162" s="6"/>
      <c r="G162" s="6"/>
      <c r="H162" s="30"/>
      <c r="I162" s="31"/>
      <c r="J162" s="32"/>
      <c r="K162" s="32"/>
      <c r="L162" s="32"/>
      <c r="M162" s="29"/>
      <c r="N162" s="30"/>
      <c r="O162" s="30"/>
      <c r="P162" s="30"/>
      <c r="Q162" s="30"/>
      <c r="R162" s="30"/>
      <c r="S162" s="30"/>
      <c r="T162" s="30"/>
      <c r="U162" s="30"/>
      <c r="V162" s="30"/>
      <c r="W162" s="33">
        <f t="shared" si="9"/>
        <v>0</v>
      </c>
      <c r="Y162"/>
    </row>
    <row r="163" spans="1:25" ht="14.25">
      <c r="A163" s="3"/>
      <c r="B163" s="46"/>
      <c r="C163" s="46"/>
      <c r="D163" s="6"/>
      <c r="E163" s="6"/>
      <c r="F163" s="6"/>
      <c r="G163" s="6"/>
      <c r="H163" s="30"/>
      <c r="I163" s="31"/>
      <c r="J163" s="32"/>
      <c r="K163" s="32"/>
      <c r="L163" s="32"/>
      <c r="M163" s="29"/>
      <c r="N163" s="30"/>
      <c r="O163" s="30"/>
      <c r="P163" s="30"/>
      <c r="Q163" s="30"/>
      <c r="R163" s="30"/>
      <c r="S163" s="30"/>
      <c r="T163" s="30"/>
      <c r="U163" s="30"/>
      <c r="V163" s="30"/>
      <c r="W163" s="33">
        <f t="shared" si="9"/>
        <v>0</v>
      </c>
      <c r="Y163"/>
    </row>
  </sheetData>
  <sheetProtection/>
  <mergeCells count="1">
    <mergeCell ref="A1:W1"/>
  </mergeCells>
  <conditionalFormatting sqref="Z1:Z2 Z164:Z65536 X3:X163">
    <cfRule type="cellIs" priority="1" dxfId="1" operator="lessThan">
      <formula>0</formula>
    </cfRule>
  </conditionalFormatting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scale="82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0"/>
  <sheetViews>
    <sheetView zoomScale="80" zoomScaleNormal="80" zoomScalePageLayoutView="0" workbookViewId="0" topLeftCell="G1">
      <selection activeCell="K17" sqref="K17"/>
    </sheetView>
  </sheetViews>
  <sheetFormatPr defaultColWidth="9.140625" defaultRowHeight="15"/>
  <cols>
    <col min="1" max="1" width="20.28125" style="20" bestFit="1" customWidth="1"/>
    <col min="2" max="2" width="16.57421875" style="10" bestFit="1" customWidth="1"/>
    <col min="3" max="3" width="13.421875" style="24" bestFit="1" customWidth="1"/>
    <col min="6" max="6" width="53.8515625" style="0" bestFit="1" customWidth="1"/>
    <col min="7" max="7" width="9.140625" style="0" customWidth="1"/>
    <col min="8" max="8" width="16.57421875" style="0" bestFit="1" customWidth="1"/>
    <col min="9" max="9" width="30.28125" style="1" bestFit="1" customWidth="1"/>
    <col min="10" max="10" width="19.140625" style="0" bestFit="1" customWidth="1"/>
    <col min="11" max="11" width="19.28125" style="0" bestFit="1" customWidth="1"/>
  </cols>
  <sheetData>
    <row r="1" spans="1:11" s="17" customFormat="1" ht="42">
      <c r="A1" s="16" t="s">
        <v>0</v>
      </c>
      <c r="B1" s="16" t="s">
        <v>21</v>
      </c>
      <c r="C1" s="23" t="s">
        <v>6</v>
      </c>
      <c r="F1" s="18" t="s">
        <v>29</v>
      </c>
      <c r="G1" s="18"/>
      <c r="H1" s="34" t="s">
        <v>42</v>
      </c>
      <c r="I1" s="34" t="s">
        <v>48</v>
      </c>
      <c r="J1" s="34" t="s">
        <v>46</v>
      </c>
      <c r="K1" s="34" t="s">
        <v>47</v>
      </c>
    </row>
    <row r="2" spans="1:11" ht="14.25">
      <c r="A2" s="1">
        <f aca="true" t="shared" si="0" ref="A2:A36">K2</f>
        <v>63</v>
      </c>
      <c r="B2" s="25" t="e">
        <f>VALUE(REPLACE(H2,1,5,""))</f>
        <v>#VALUE!</v>
      </c>
      <c r="C2" t="str">
        <f>REPLACE(J2,FIND(".",J2),1,",")</f>
        <v>00:28:03,17</v>
      </c>
      <c r="H2" s="1">
        <v>1</v>
      </c>
      <c r="I2" s="1" t="s">
        <v>430</v>
      </c>
      <c r="J2" s="1" t="s">
        <v>430</v>
      </c>
      <c r="K2">
        <v>63</v>
      </c>
    </row>
    <row r="3" spans="1:11" ht="14.25">
      <c r="A3" s="1">
        <f t="shared" si="0"/>
        <v>112</v>
      </c>
      <c r="B3" s="25" t="e">
        <f aca="true" t="shared" si="1" ref="B3:B53">VALUE(REPLACE(H3,1,5,""))</f>
        <v>#VALUE!</v>
      </c>
      <c r="C3" t="str">
        <f aca="true" t="shared" si="2" ref="C3:C53">REPLACE(J3,FIND(".",J3),1,",")</f>
        <v>00:28:39,91</v>
      </c>
      <c r="H3" s="1">
        <v>2</v>
      </c>
      <c r="I3" s="1" t="s">
        <v>428</v>
      </c>
      <c r="J3" s="1" t="s">
        <v>429</v>
      </c>
      <c r="K3">
        <v>112</v>
      </c>
    </row>
    <row r="4" spans="1:11" ht="14.25">
      <c r="A4" s="1">
        <f t="shared" si="0"/>
        <v>70</v>
      </c>
      <c r="B4" s="25" t="e">
        <f t="shared" si="1"/>
        <v>#VALUE!</v>
      </c>
      <c r="C4" t="str">
        <f t="shared" si="2"/>
        <v>00:29:32,56</v>
      </c>
      <c r="H4" s="1">
        <v>3</v>
      </c>
      <c r="I4" s="1" t="s">
        <v>426</v>
      </c>
      <c r="J4" s="1" t="s">
        <v>427</v>
      </c>
      <c r="K4">
        <v>70</v>
      </c>
    </row>
    <row r="5" spans="1:11" ht="14.25">
      <c r="A5" s="1">
        <f t="shared" si="0"/>
        <v>80</v>
      </c>
      <c r="B5" s="25" t="e">
        <f t="shared" si="1"/>
        <v>#VALUE!</v>
      </c>
      <c r="C5" t="str">
        <f t="shared" si="2"/>
        <v>00:29:50,50</v>
      </c>
      <c r="H5" s="1">
        <v>4</v>
      </c>
      <c r="I5" s="1" t="s">
        <v>424</v>
      </c>
      <c r="J5" s="1" t="s">
        <v>425</v>
      </c>
      <c r="K5">
        <v>80</v>
      </c>
    </row>
    <row r="6" spans="1:11" ht="14.25">
      <c r="A6" s="1">
        <f t="shared" si="0"/>
        <v>69</v>
      </c>
      <c r="B6" s="25" t="e">
        <f t="shared" si="1"/>
        <v>#VALUE!</v>
      </c>
      <c r="C6" t="str">
        <f t="shared" si="2"/>
        <v>00:30:06,56</v>
      </c>
      <c r="H6" s="1">
        <v>5</v>
      </c>
      <c r="I6" s="1" t="s">
        <v>422</v>
      </c>
      <c r="J6" s="1" t="s">
        <v>423</v>
      </c>
      <c r="K6">
        <v>69</v>
      </c>
    </row>
    <row r="7" spans="1:11" ht="14.25">
      <c r="A7" s="1">
        <f t="shared" si="0"/>
        <v>68</v>
      </c>
      <c r="B7" s="25" t="e">
        <f t="shared" si="1"/>
        <v>#VALUE!</v>
      </c>
      <c r="C7" t="str">
        <f t="shared" si="2"/>
        <v>00:30:21,20</v>
      </c>
      <c r="H7" s="1">
        <v>6</v>
      </c>
      <c r="I7" s="1" t="s">
        <v>77</v>
      </c>
      <c r="J7" s="1" t="s">
        <v>421</v>
      </c>
      <c r="K7">
        <v>68</v>
      </c>
    </row>
    <row r="8" spans="1:11" ht="14.25">
      <c r="A8" s="1">
        <f t="shared" si="0"/>
        <v>117</v>
      </c>
      <c r="B8" s="25" t="e">
        <f t="shared" si="1"/>
        <v>#VALUE!</v>
      </c>
      <c r="C8" t="str">
        <f t="shared" si="2"/>
        <v>00:30:35,72</v>
      </c>
      <c r="H8" s="1">
        <v>7</v>
      </c>
      <c r="I8" s="1" t="s">
        <v>419</v>
      </c>
      <c r="J8" s="1" t="s">
        <v>420</v>
      </c>
      <c r="K8">
        <v>117</v>
      </c>
    </row>
    <row r="9" spans="1:11" ht="14.25">
      <c r="A9" s="1">
        <f t="shared" si="0"/>
        <v>32</v>
      </c>
      <c r="B9" s="25" t="e">
        <f t="shared" si="1"/>
        <v>#VALUE!</v>
      </c>
      <c r="C9" t="str">
        <f t="shared" si="2"/>
        <v>00:30:51,36</v>
      </c>
      <c r="H9" s="1">
        <v>8</v>
      </c>
      <c r="I9" s="1" t="s">
        <v>417</v>
      </c>
      <c r="J9" s="1" t="s">
        <v>418</v>
      </c>
      <c r="K9">
        <v>32</v>
      </c>
    </row>
    <row r="10" spans="1:11" ht="14.25">
      <c r="A10" s="1">
        <f t="shared" si="0"/>
        <v>137</v>
      </c>
      <c r="B10" s="25" t="e">
        <f t="shared" si="1"/>
        <v>#VALUE!</v>
      </c>
      <c r="C10" t="str">
        <f t="shared" si="2"/>
        <v>00:30:54,23</v>
      </c>
      <c r="H10" s="1">
        <v>9</v>
      </c>
      <c r="I10" s="1" t="s">
        <v>387</v>
      </c>
      <c r="J10" s="1" t="s">
        <v>416</v>
      </c>
      <c r="K10">
        <v>137</v>
      </c>
    </row>
    <row r="11" spans="1:11" ht="14.25">
      <c r="A11" s="1">
        <f t="shared" si="0"/>
        <v>136</v>
      </c>
      <c r="B11" s="25" t="e">
        <f t="shared" si="1"/>
        <v>#VALUE!</v>
      </c>
      <c r="C11" t="str">
        <f t="shared" si="2"/>
        <v>00:30:56,61</v>
      </c>
      <c r="H11" s="1">
        <v>10</v>
      </c>
      <c r="I11" s="1" t="s">
        <v>414</v>
      </c>
      <c r="J11" s="1" t="s">
        <v>415</v>
      </c>
      <c r="K11">
        <v>136</v>
      </c>
    </row>
    <row r="12" spans="1:11" ht="14.25">
      <c r="A12" s="1">
        <f t="shared" si="0"/>
        <v>133</v>
      </c>
      <c r="B12" s="25" t="e">
        <f t="shared" si="1"/>
        <v>#VALUE!</v>
      </c>
      <c r="C12" t="str">
        <f t="shared" si="2"/>
        <v>00:32:15,53</v>
      </c>
      <c r="H12" s="1">
        <v>11</v>
      </c>
      <c r="I12" s="1" t="s">
        <v>412</v>
      </c>
      <c r="J12" s="1" t="s">
        <v>413</v>
      </c>
      <c r="K12">
        <v>133</v>
      </c>
    </row>
    <row r="13" spans="1:11" ht="14.25">
      <c r="A13" s="1">
        <f t="shared" si="0"/>
        <v>145</v>
      </c>
      <c r="B13" s="25" t="e">
        <f t="shared" si="1"/>
        <v>#VALUE!</v>
      </c>
      <c r="C13" t="str">
        <f t="shared" si="2"/>
        <v>00:32:23,64</v>
      </c>
      <c r="H13" s="1">
        <v>12</v>
      </c>
      <c r="I13" s="1" t="s">
        <v>410</v>
      </c>
      <c r="J13" s="1" t="s">
        <v>411</v>
      </c>
      <c r="K13">
        <v>145</v>
      </c>
    </row>
    <row r="14" spans="1:11" ht="14.25">
      <c r="A14" s="1">
        <f t="shared" si="0"/>
        <v>67</v>
      </c>
      <c r="B14" s="25" t="e">
        <f t="shared" si="1"/>
        <v>#VALUE!</v>
      </c>
      <c r="C14" t="str">
        <f t="shared" si="2"/>
        <v>00:32:25,51</v>
      </c>
      <c r="H14" s="1">
        <v>13</v>
      </c>
      <c r="I14" s="1" t="s">
        <v>408</v>
      </c>
      <c r="J14" s="1" t="s">
        <v>409</v>
      </c>
      <c r="K14">
        <v>67</v>
      </c>
    </row>
    <row r="15" spans="1:11" ht="14.25">
      <c r="A15" s="1">
        <f t="shared" si="0"/>
        <v>79</v>
      </c>
      <c r="B15" s="25" t="e">
        <f t="shared" si="1"/>
        <v>#VALUE!</v>
      </c>
      <c r="C15" t="str">
        <f t="shared" si="2"/>
        <v>00:32:27,30</v>
      </c>
      <c r="H15" s="1">
        <v>14</v>
      </c>
      <c r="I15" s="1" t="s">
        <v>406</v>
      </c>
      <c r="J15" s="1" t="s">
        <v>407</v>
      </c>
      <c r="K15">
        <v>79</v>
      </c>
    </row>
    <row r="16" spans="1:11" ht="14.25">
      <c r="A16" s="1">
        <f t="shared" si="0"/>
        <v>13</v>
      </c>
      <c r="B16" s="25" t="e">
        <f t="shared" si="1"/>
        <v>#VALUE!</v>
      </c>
      <c r="C16" t="str">
        <f t="shared" si="2"/>
        <v>00:32:28,00</v>
      </c>
      <c r="H16" s="1">
        <v>15</v>
      </c>
      <c r="I16" s="1" t="s">
        <v>404</v>
      </c>
      <c r="J16" s="1" t="s">
        <v>405</v>
      </c>
      <c r="K16">
        <v>13</v>
      </c>
    </row>
    <row r="17" spans="1:11" ht="14.25">
      <c r="A17" s="1">
        <f t="shared" si="0"/>
        <v>54</v>
      </c>
      <c r="B17" s="25" t="e">
        <f t="shared" si="1"/>
        <v>#VALUE!</v>
      </c>
      <c r="C17" t="str">
        <f t="shared" si="2"/>
        <v>00:33:04,17</v>
      </c>
      <c r="H17" s="1">
        <v>16</v>
      </c>
      <c r="I17" s="1" t="s">
        <v>402</v>
      </c>
      <c r="J17" s="1" t="s">
        <v>403</v>
      </c>
      <c r="K17">
        <v>54</v>
      </c>
    </row>
    <row r="18" spans="1:11" ht="14.25">
      <c r="A18" s="1">
        <f t="shared" si="0"/>
        <v>126</v>
      </c>
      <c r="B18" s="25" t="e">
        <f t="shared" si="1"/>
        <v>#VALUE!</v>
      </c>
      <c r="C18" t="str">
        <f t="shared" si="2"/>
        <v>00:33:06,11</v>
      </c>
      <c r="H18" s="1">
        <v>17</v>
      </c>
      <c r="I18" s="1" t="s">
        <v>400</v>
      </c>
      <c r="J18" s="1" t="s">
        <v>401</v>
      </c>
      <c r="K18">
        <v>126</v>
      </c>
    </row>
    <row r="19" spans="1:11" ht="14.25">
      <c r="A19" s="1">
        <f t="shared" si="0"/>
        <v>93</v>
      </c>
      <c r="B19" s="25" t="e">
        <f t="shared" si="1"/>
        <v>#VALUE!</v>
      </c>
      <c r="C19" t="str">
        <f t="shared" si="2"/>
        <v>00:34:04,64</v>
      </c>
      <c r="H19" s="1">
        <v>18</v>
      </c>
      <c r="I19" s="1" t="s">
        <v>398</v>
      </c>
      <c r="J19" s="1" t="s">
        <v>399</v>
      </c>
      <c r="K19">
        <v>93</v>
      </c>
    </row>
    <row r="20" spans="1:11" ht="14.25">
      <c r="A20" s="1">
        <f t="shared" si="0"/>
        <v>84</v>
      </c>
      <c r="B20" s="25" t="e">
        <f t="shared" si="1"/>
        <v>#VALUE!</v>
      </c>
      <c r="C20" t="str">
        <f t="shared" si="2"/>
        <v>00:34:15,27</v>
      </c>
      <c r="H20" s="1">
        <v>19</v>
      </c>
      <c r="I20" s="1" t="s">
        <v>396</v>
      </c>
      <c r="J20" s="1" t="s">
        <v>397</v>
      </c>
      <c r="K20">
        <v>84</v>
      </c>
    </row>
    <row r="21" spans="1:11" ht="14.25">
      <c r="A21" s="1">
        <f t="shared" si="0"/>
        <v>10</v>
      </c>
      <c r="B21" s="25" t="e">
        <f t="shared" si="1"/>
        <v>#VALUE!</v>
      </c>
      <c r="C21" t="str">
        <f t="shared" si="2"/>
        <v>00:34:16,97</v>
      </c>
      <c r="H21" s="1">
        <v>20</v>
      </c>
      <c r="I21" s="1" t="s">
        <v>394</v>
      </c>
      <c r="J21" s="1" t="s">
        <v>395</v>
      </c>
      <c r="K21">
        <v>10</v>
      </c>
    </row>
    <row r="22" spans="1:11" ht="14.25">
      <c r="A22" s="1">
        <f t="shared" si="0"/>
        <v>66</v>
      </c>
      <c r="B22" s="25" t="e">
        <f t="shared" si="1"/>
        <v>#VALUE!</v>
      </c>
      <c r="C22" t="str">
        <f t="shared" si="2"/>
        <v>00:34:20,96</v>
      </c>
      <c r="H22" s="1">
        <v>21</v>
      </c>
      <c r="I22" s="1" t="s">
        <v>392</v>
      </c>
      <c r="J22" s="1" t="s">
        <v>393</v>
      </c>
      <c r="K22">
        <v>66</v>
      </c>
    </row>
    <row r="23" spans="1:11" ht="14.25">
      <c r="A23" s="1">
        <f t="shared" si="0"/>
        <v>96</v>
      </c>
      <c r="B23" s="25" t="e">
        <f t="shared" si="1"/>
        <v>#VALUE!</v>
      </c>
      <c r="C23" t="str">
        <f t="shared" si="2"/>
        <v>00:34:45,41</v>
      </c>
      <c r="H23" s="1">
        <v>22</v>
      </c>
      <c r="I23" s="1" t="s">
        <v>390</v>
      </c>
      <c r="J23" s="1" t="s">
        <v>391</v>
      </c>
      <c r="K23">
        <v>96</v>
      </c>
    </row>
    <row r="24" spans="1:11" ht="14.25">
      <c r="A24" s="1">
        <f t="shared" si="0"/>
        <v>81</v>
      </c>
      <c r="B24" s="25" t="e">
        <f t="shared" si="1"/>
        <v>#VALUE!</v>
      </c>
      <c r="C24" t="str">
        <f t="shared" si="2"/>
        <v>00:34:57,22</v>
      </c>
      <c r="H24" s="1">
        <v>23</v>
      </c>
      <c r="I24" s="1" t="s">
        <v>347</v>
      </c>
      <c r="J24" s="1" t="s">
        <v>389</v>
      </c>
      <c r="K24">
        <v>81</v>
      </c>
    </row>
    <row r="25" spans="1:11" ht="14.25">
      <c r="A25" s="1">
        <f t="shared" si="0"/>
        <v>146</v>
      </c>
      <c r="B25" s="25" t="e">
        <f t="shared" si="1"/>
        <v>#VALUE!</v>
      </c>
      <c r="C25" t="str">
        <f t="shared" si="2"/>
        <v>00:35:00,10</v>
      </c>
      <c r="H25" s="1">
        <v>24</v>
      </c>
      <c r="I25" s="1" t="s">
        <v>387</v>
      </c>
      <c r="J25" s="1" t="s">
        <v>388</v>
      </c>
      <c r="K25">
        <v>146</v>
      </c>
    </row>
    <row r="26" spans="1:11" ht="14.25">
      <c r="A26" s="1">
        <f t="shared" si="0"/>
        <v>153</v>
      </c>
      <c r="B26" s="25" t="e">
        <f t="shared" si="1"/>
        <v>#VALUE!</v>
      </c>
      <c r="C26" t="str">
        <f t="shared" si="2"/>
        <v>00:35:05,50</v>
      </c>
      <c r="H26" s="1">
        <v>25</v>
      </c>
      <c r="I26" s="1" t="s">
        <v>385</v>
      </c>
      <c r="J26" s="1" t="s">
        <v>386</v>
      </c>
      <c r="K26">
        <v>153</v>
      </c>
    </row>
    <row r="27" spans="1:11" ht="14.25">
      <c r="A27" s="1">
        <f t="shared" si="0"/>
        <v>135</v>
      </c>
      <c r="B27" s="25" t="e">
        <f t="shared" si="1"/>
        <v>#VALUE!</v>
      </c>
      <c r="C27" t="str">
        <f t="shared" si="2"/>
        <v>00:35:13,53</v>
      </c>
      <c r="H27" s="1">
        <v>26</v>
      </c>
      <c r="I27" s="1" t="s">
        <v>383</v>
      </c>
      <c r="J27" s="1" t="s">
        <v>384</v>
      </c>
      <c r="K27">
        <v>135</v>
      </c>
    </row>
    <row r="28" spans="1:11" ht="14.25">
      <c r="A28" s="1">
        <f t="shared" si="0"/>
        <v>125</v>
      </c>
      <c r="B28" s="25" t="e">
        <f t="shared" si="1"/>
        <v>#VALUE!</v>
      </c>
      <c r="C28" t="str">
        <f t="shared" si="2"/>
        <v>00:35:27,80</v>
      </c>
      <c r="H28" s="1">
        <v>27</v>
      </c>
      <c r="I28" s="1" t="s">
        <v>381</v>
      </c>
      <c r="J28" s="1" t="s">
        <v>382</v>
      </c>
      <c r="K28">
        <v>125</v>
      </c>
    </row>
    <row r="29" spans="1:11" ht="14.25">
      <c r="A29" s="1">
        <f t="shared" si="0"/>
        <v>152</v>
      </c>
      <c r="B29" s="25" t="e">
        <f t="shared" si="1"/>
        <v>#VALUE!</v>
      </c>
      <c r="C29" t="str">
        <f t="shared" si="2"/>
        <v>00:35:32,26</v>
      </c>
      <c r="H29" s="1">
        <v>28</v>
      </c>
      <c r="I29" s="1" t="s">
        <v>379</v>
      </c>
      <c r="J29" s="1" t="s">
        <v>380</v>
      </c>
      <c r="K29">
        <v>152</v>
      </c>
    </row>
    <row r="30" spans="1:11" ht="14.25">
      <c r="A30" s="1">
        <f t="shared" si="0"/>
        <v>71</v>
      </c>
      <c r="B30" s="25" t="e">
        <f t="shared" si="1"/>
        <v>#VALUE!</v>
      </c>
      <c r="C30" t="str">
        <f t="shared" si="2"/>
        <v>00:35:40,32</v>
      </c>
      <c r="H30" s="1">
        <v>29</v>
      </c>
      <c r="I30" s="1" t="s">
        <v>377</v>
      </c>
      <c r="J30" s="1" t="s">
        <v>378</v>
      </c>
      <c r="K30">
        <v>71</v>
      </c>
    </row>
    <row r="31" spans="1:11" ht="14.25">
      <c r="A31" s="1">
        <f t="shared" si="0"/>
        <v>154</v>
      </c>
      <c r="B31" s="25" t="e">
        <f t="shared" si="1"/>
        <v>#VALUE!</v>
      </c>
      <c r="C31" t="str">
        <f t="shared" si="2"/>
        <v>00:36:11,26</v>
      </c>
      <c r="H31" s="1">
        <v>30</v>
      </c>
      <c r="I31" s="1" t="s">
        <v>375</v>
      </c>
      <c r="J31" s="1" t="s">
        <v>376</v>
      </c>
      <c r="K31">
        <v>154</v>
      </c>
    </row>
    <row r="32" spans="1:11" ht="14.25">
      <c r="A32" s="1">
        <f t="shared" si="0"/>
        <v>52</v>
      </c>
      <c r="B32" s="25" t="e">
        <f t="shared" si="1"/>
        <v>#VALUE!</v>
      </c>
      <c r="C32" t="str">
        <f t="shared" si="2"/>
        <v>00:36:12,44</v>
      </c>
      <c r="H32" s="1">
        <v>31</v>
      </c>
      <c r="I32" s="1" t="s">
        <v>373</v>
      </c>
      <c r="J32" s="1" t="s">
        <v>374</v>
      </c>
      <c r="K32">
        <v>52</v>
      </c>
    </row>
    <row r="33" spans="1:11" ht="14.25">
      <c r="A33" s="1">
        <f t="shared" si="0"/>
        <v>132</v>
      </c>
      <c r="B33" s="25" t="e">
        <f t="shared" si="1"/>
        <v>#VALUE!</v>
      </c>
      <c r="C33" t="str">
        <f t="shared" si="2"/>
        <v>00:36:21,01</v>
      </c>
      <c r="H33" s="1">
        <v>32</v>
      </c>
      <c r="I33" s="1" t="s">
        <v>371</v>
      </c>
      <c r="J33" s="1" t="s">
        <v>372</v>
      </c>
      <c r="K33">
        <v>132</v>
      </c>
    </row>
    <row r="34" spans="1:11" ht="14.25">
      <c r="A34" s="1">
        <f t="shared" si="0"/>
        <v>111</v>
      </c>
      <c r="B34" s="25" t="e">
        <f t="shared" si="1"/>
        <v>#VALUE!</v>
      </c>
      <c r="C34" t="str">
        <f t="shared" si="2"/>
        <v>00:36:29,95</v>
      </c>
      <c r="H34" s="1">
        <v>33</v>
      </c>
      <c r="I34" s="1" t="s">
        <v>369</v>
      </c>
      <c r="J34" s="1" t="s">
        <v>370</v>
      </c>
      <c r="K34">
        <v>111</v>
      </c>
    </row>
    <row r="35" spans="1:11" ht="14.25">
      <c r="A35" s="1">
        <f t="shared" si="0"/>
        <v>116</v>
      </c>
      <c r="B35" s="25" t="e">
        <f t="shared" si="1"/>
        <v>#VALUE!</v>
      </c>
      <c r="C35" t="str">
        <f t="shared" si="2"/>
        <v>00:36:40,89</v>
      </c>
      <c r="H35" s="1">
        <v>34</v>
      </c>
      <c r="I35" s="1" t="s">
        <v>367</v>
      </c>
      <c r="J35" s="1" t="s">
        <v>368</v>
      </c>
      <c r="K35">
        <v>116</v>
      </c>
    </row>
    <row r="36" spans="1:11" ht="14.25">
      <c r="A36" s="1">
        <f t="shared" si="0"/>
        <v>73</v>
      </c>
      <c r="B36" s="25" t="e">
        <f t="shared" si="1"/>
        <v>#VALUE!</v>
      </c>
      <c r="C36" t="str">
        <f t="shared" si="2"/>
        <v>00:36:53,72</v>
      </c>
      <c r="H36" s="1">
        <v>35</v>
      </c>
      <c r="I36" s="1" t="s">
        <v>365</v>
      </c>
      <c r="J36" s="1" t="s">
        <v>366</v>
      </c>
      <c r="K36">
        <v>73</v>
      </c>
    </row>
    <row r="37" spans="1:11" ht="14.25">
      <c r="A37" s="1">
        <f aca="true" t="shared" si="3" ref="A37:A53">K37</f>
        <v>127</v>
      </c>
      <c r="B37" s="25" t="e">
        <f t="shared" si="1"/>
        <v>#VALUE!</v>
      </c>
      <c r="C37" t="str">
        <f t="shared" si="2"/>
        <v>00:36:55,20</v>
      </c>
      <c r="H37" s="1">
        <v>36</v>
      </c>
      <c r="I37" s="1" t="s">
        <v>363</v>
      </c>
      <c r="J37" s="1" t="s">
        <v>364</v>
      </c>
      <c r="K37">
        <v>127</v>
      </c>
    </row>
    <row r="38" spans="1:11" ht="14.25">
      <c r="A38" s="1">
        <f t="shared" si="3"/>
        <v>50</v>
      </c>
      <c r="B38" s="25" t="e">
        <f t="shared" si="1"/>
        <v>#VALUE!</v>
      </c>
      <c r="C38" t="str">
        <f t="shared" si="2"/>
        <v>00:37:06,02</v>
      </c>
      <c r="H38" s="1">
        <v>37</v>
      </c>
      <c r="I38" s="1" t="s">
        <v>361</v>
      </c>
      <c r="J38" s="1" t="s">
        <v>362</v>
      </c>
      <c r="K38">
        <v>50</v>
      </c>
    </row>
    <row r="39" spans="1:11" ht="14.25">
      <c r="A39" s="1">
        <f t="shared" si="3"/>
        <v>130</v>
      </c>
      <c r="B39" s="25" t="e">
        <f t="shared" si="1"/>
        <v>#VALUE!</v>
      </c>
      <c r="C39" t="str">
        <f t="shared" si="2"/>
        <v>00:37:14,77</v>
      </c>
      <c r="H39" s="1">
        <v>38</v>
      </c>
      <c r="I39" s="1" t="s">
        <v>359</v>
      </c>
      <c r="J39" s="1" t="s">
        <v>360</v>
      </c>
      <c r="K39">
        <v>130</v>
      </c>
    </row>
    <row r="40" spans="1:11" ht="14.25">
      <c r="A40" s="1">
        <f t="shared" si="3"/>
        <v>107</v>
      </c>
      <c r="B40" s="25" t="e">
        <f t="shared" si="1"/>
        <v>#VALUE!</v>
      </c>
      <c r="C40" t="str">
        <f t="shared" si="2"/>
        <v>00:37:24,44</v>
      </c>
      <c r="H40" s="1">
        <v>39</v>
      </c>
      <c r="I40" s="1" t="s">
        <v>357</v>
      </c>
      <c r="J40" s="1" t="s">
        <v>358</v>
      </c>
      <c r="K40">
        <v>107</v>
      </c>
    </row>
    <row r="41" spans="1:11" ht="14.25">
      <c r="A41" s="1">
        <f t="shared" si="3"/>
        <v>141</v>
      </c>
      <c r="B41" s="25" t="e">
        <f t="shared" si="1"/>
        <v>#VALUE!</v>
      </c>
      <c r="C41" t="str">
        <f t="shared" si="2"/>
        <v>00:37:29,92</v>
      </c>
      <c r="H41" s="1">
        <v>40</v>
      </c>
      <c r="I41" s="1" t="s">
        <v>355</v>
      </c>
      <c r="J41" s="1" t="s">
        <v>356</v>
      </c>
      <c r="K41">
        <v>141</v>
      </c>
    </row>
    <row r="42" spans="1:11" ht="14.25">
      <c r="A42" s="1">
        <f t="shared" si="3"/>
        <v>129</v>
      </c>
      <c r="B42" s="25" t="e">
        <f t="shared" si="1"/>
        <v>#VALUE!</v>
      </c>
      <c r="C42" t="str">
        <f t="shared" si="2"/>
        <v>00:37:41,43</v>
      </c>
      <c r="H42" s="1">
        <v>41</v>
      </c>
      <c r="I42" s="1" t="s">
        <v>353</v>
      </c>
      <c r="J42" s="1" t="s">
        <v>354</v>
      </c>
      <c r="K42">
        <v>129</v>
      </c>
    </row>
    <row r="43" spans="1:11" ht="14.25">
      <c r="A43" s="1">
        <f t="shared" si="3"/>
        <v>128</v>
      </c>
      <c r="B43" s="25" t="e">
        <f t="shared" si="1"/>
        <v>#VALUE!</v>
      </c>
      <c r="C43" t="str">
        <f t="shared" si="2"/>
        <v>00:37:55,85</v>
      </c>
      <c r="H43" s="1">
        <v>42</v>
      </c>
      <c r="I43" s="1" t="s">
        <v>351</v>
      </c>
      <c r="J43" s="1" t="s">
        <v>352</v>
      </c>
      <c r="K43">
        <v>128</v>
      </c>
    </row>
    <row r="44" spans="1:11" ht="14.25">
      <c r="A44" s="1">
        <f t="shared" si="3"/>
        <v>58</v>
      </c>
      <c r="B44" s="25" t="e">
        <f t="shared" si="1"/>
        <v>#VALUE!</v>
      </c>
      <c r="C44" t="str">
        <f t="shared" si="2"/>
        <v>00:37:56,10</v>
      </c>
      <c r="H44" s="1">
        <v>43</v>
      </c>
      <c r="I44" s="1" t="s">
        <v>349</v>
      </c>
      <c r="J44" s="1" t="s">
        <v>350</v>
      </c>
      <c r="K44">
        <v>58</v>
      </c>
    </row>
    <row r="45" spans="1:11" ht="14.25">
      <c r="A45" s="1">
        <f t="shared" si="3"/>
        <v>143</v>
      </c>
      <c r="B45" s="25" t="e">
        <f t="shared" si="1"/>
        <v>#VALUE!</v>
      </c>
      <c r="C45" t="str">
        <f t="shared" si="2"/>
        <v>00:38:07,91</v>
      </c>
      <c r="H45" s="1">
        <v>44</v>
      </c>
      <c r="I45" s="1" t="s">
        <v>347</v>
      </c>
      <c r="J45" s="1" t="s">
        <v>348</v>
      </c>
      <c r="K45">
        <v>143</v>
      </c>
    </row>
    <row r="46" spans="1:11" ht="14.25">
      <c r="A46" s="1">
        <f t="shared" si="3"/>
        <v>64</v>
      </c>
      <c r="B46" s="25" t="e">
        <f t="shared" si="1"/>
        <v>#VALUE!</v>
      </c>
      <c r="C46" t="str">
        <f t="shared" si="2"/>
        <v>00:38:10,04</v>
      </c>
      <c r="H46" s="1">
        <v>45</v>
      </c>
      <c r="I46" s="1" t="s">
        <v>78</v>
      </c>
      <c r="J46" s="1" t="s">
        <v>346</v>
      </c>
      <c r="K46">
        <v>64</v>
      </c>
    </row>
    <row r="47" spans="1:11" ht="14.25">
      <c r="A47" s="1">
        <f t="shared" si="3"/>
        <v>49</v>
      </c>
      <c r="B47" s="25" t="e">
        <f t="shared" si="1"/>
        <v>#VALUE!</v>
      </c>
      <c r="C47" t="str">
        <f t="shared" si="2"/>
        <v>00:38:19,79</v>
      </c>
      <c r="H47" s="1">
        <v>46</v>
      </c>
      <c r="I47" s="1" t="s">
        <v>344</v>
      </c>
      <c r="J47" s="1" t="s">
        <v>345</v>
      </c>
      <c r="K47">
        <v>49</v>
      </c>
    </row>
    <row r="48" spans="1:11" ht="14.25">
      <c r="A48" s="1">
        <f t="shared" si="3"/>
        <v>82</v>
      </c>
      <c r="B48" s="25" t="e">
        <f t="shared" si="1"/>
        <v>#VALUE!</v>
      </c>
      <c r="C48" t="str">
        <f t="shared" si="2"/>
        <v>00:38:30,28</v>
      </c>
      <c r="H48" s="1">
        <v>47</v>
      </c>
      <c r="I48" s="1" t="s">
        <v>342</v>
      </c>
      <c r="J48" s="1" t="s">
        <v>343</v>
      </c>
      <c r="K48">
        <v>82</v>
      </c>
    </row>
    <row r="49" spans="1:11" ht="14.25">
      <c r="A49" s="1">
        <f t="shared" si="3"/>
        <v>61</v>
      </c>
      <c r="B49" s="25" t="e">
        <f t="shared" si="1"/>
        <v>#VALUE!</v>
      </c>
      <c r="C49" t="str">
        <f t="shared" si="2"/>
        <v>00:38:35,28</v>
      </c>
      <c r="H49" s="1">
        <v>48</v>
      </c>
      <c r="I49" s="1" t="s">
        <v>340</v>
      </c>
      <c r="J49" s="1" t="s">
        <v>341</v>
      </c>
      <c r="K49">
        <v>61</v>
      </c>
    </row>
    <row r="50" spans="1:11" ht="14.25">
      <c r="A50" s="1">
        <f t="shared" si="3"/>
        <v>9</v>
      </c>
      <c r="B50" s="25" t="e">
        <f t="shared" si="1"/>
        <v>#VALUE!</v>
      </c>
      <c r="C50" t="str">
        <f t="shared" si="2"/>
        <v>00:38:41,02</v>
      </c>
      <c r="H50" s="1">
        <v>49</v>
      </c>
      <c r="I50" s="1" t="s">
        <v>338</v>
      </c>
      <c r="J50" s="1" t="s">
        <v>339</v>
      </c>
      <c r="K50">
        <v>9</v>
      </c>
    </row>
    <row r="51" spans="1:11" ht="14.25">
      <c r="A51" s="1">
        <f t="shared" si="3"/>
        <v>62</v>
      </c>
      <c r="B51" s="25" t="e">
        <f t="shared" si="1"/>
        <v>#VALUE!</v>
      </c>
      <c r="C51" t="str">
        <f t="shared" si="2"/>
        <v>00:38:46,58</v>
      </c>
      <c r="H51" s="1">
        <v>50</v>
      </c>
      <c r="I51" s="1" t="s">
        <v>336</v>
      </c>
      <c r="J51" s="1" t="s">
        <v>337</v>
      </c>
      <c r="K51">
        <v>62</v>
      </c>
    </row>
    <row r="52" spans="1:11" ht="14.25">
      <c r="A52" s="1">
        <f t="shared" si="3"/>
        <v>118</v>
      </c>
      <c r="B52" s="25" t="e">
        <f t="shared" si="1"/>
        <v>#VALUE!</v>
      </c>
      <c r="C52" t="str">
        <f t="shared" si="2"/>
        <v>00:38:53,08</v>
      </c>
      <c r="H52" s="1">
        <v>51</v>
      </c>
      <c r="I52" s="1" t="s">
        <v>334</v>
      </c>
      <c r="J52" s="1" t="s">
        <v>335</v>
      </c>
      <c r="K52">
        <v>118</v>
      </c>
    </row>
    <row r="53" spans="1:11" ht="14.25">
      <c r="A53" s="1">
        <f t="shared" si="3"/>
        <v>77</v>
      </c>
      <c r="B53" s="25" t="e">
        <f t="shared" si="1"/>
        <v>#VALUE!</v>
      </c>
      <c r="C53" t="str">
        <f t="shared" si="2"/>
        <v>00:38:53,95</v>
      </c>
      <c r="H53" s="1">
        <v>52</v>
      </c>
      <c r="I53" s="1" t="s">
        <v>332</v>
      </c>
      <c r="J53" s="1" t="s">
        <v>333</v>
      </c>
      <c r="K53">
        <v>77</v>
      </c>
    </row>
    <row r="54" spans="1:11" ht="14.25">
      <c r="A54" s="1">
        <f>K54</f>
        <v>47</v>
      </c>
      <c r="B54" s="25" t="e">
        <f>VALUE(REPLACE(H54,1,5,""))</f>
        <v>#VALUE!</v>
      </c>
      <c r="C54" t="str">
        <f>REPLACE(J54,FIND(".",J54),1,",")</f>
        <v>00:39:03,66</v>
      </c>
      <c r="H54" s="1">
        <v>53</v>
      </c>
      <c r="I54" s="1" t="s">
        <v>330</v>
      </c>
      <c r="J54" s="1" t="s">
        <v>331</v>
      </c>
      <c r="K54">
        <v>47</v>
      </c>
    </row>
    <row r="55" spans="1:11" ht="14.25">
      <c r="A55" s="1">
        <f>K55</f>
        <v>120</v>
      </c>
      <c r="B55" s="25" t="e">
        <f>VALUE(REPLACE(H55,1,5,""))</f>
        <v>#VALUE!</v>
      </c>
      <c r="C55" t="str">
        <f>REPLACE(J55,FIND(".",J55),1,",")</f>
        <v>00:39:26,53</v>
      </c>
      <c r="H55" s="1">
        <v>54</v>
      </c>
      <c r="I55" s="1" t="s">
        <v>328</v>
      </c>
      <c r="J55" s="1" t="s">
        <v>329</v>
      </c>
      <c r="K55">
        <v>120</v>
      </c>
    </row>
    <row r="56" spans="1:11" ht="14.25">
      <c r="A56" s="1">
        <f>K56</f>
        <v>51</v>
      </c>
      <c r="B56" s="25" t="e">
        <f>VALUE(REPLACE(H56,1,5,""))</f>
        <v>#VALUE!</v>
      </c>
      <c r="C56" t="str">
        <f>REPLACE(J56,FIND(".",J56),1,",")</f>
        <v>00:39:26,85</v>
      </c>
      <c r="H56" s="1">
        <v>55</v>
      </c>
      <c r="I56" s="1" t="s">
        <v>326</v>
      </c>
      <c r="J56" s="1" t="s">
        <v>327</v>
      </c>
      <c r="K56">
        <v>51</v>
      </c>
    </row>
    <row r="57" spans="1:11" ht="14.25">
      <c r="A57" s="1">
        <f aca="true" t="shared" si="4" ref="A57:A65">K56</f>
        <v>51</v>
      </c>
      <c r="B57" s="25" t="e">
        <f aca="true" t="shared" si="5" ref="B57:B66">VALUE(REPLACE(H56,1,5,""))</f>
        <v>#VALUE!</v>
      </c>
      <c r="C57" t="str">
        <f aca="true" t="shared" si="6" ref="C57:C66">REPLACE(J56,FIND(".",J56),1,",")</f>
        <v>00:39:26,85</v>
      </c>
      <c r="H57" s="1">
        <v>56</v>
      </c>
      <c r="I57" s="1" t="s">
        <v>324</v>
      </c>
      <c r="J57" s="1" t="s">
        <v>325</v>
      </c>
      <c r="K57">
        <v>131</v>
      </c>
    </row>
    <row r="58" spans="1:11" ht="14.25">
      <c r="A58" s="1">
        <f t="shared" si="4"/>
        <v>131</v>
      </c>
      <c r="B58" s="25" t="e">
        <f t="shared" si="5"/>
        <v>#VALUE!</v>
      </c>
      <c r="C58" t="str">
        <f t="shared" si="6"/>
        <v>00:39:30,23</v>
      </c>
      <c r="H58" s="1">
        <v>57</v>
      </c>
      <c r="I58" s="1" t="s">
        <v>322</v>
      </c>
      <c r="J58" s="1" t="s">
        <v>323</v>
      </c>
      <c r="K58">
        <v>103</v>
      </c>
    </row>
    <row r="59" spans="1:11" ht="14.25">
      <c r="A59" s="1">
        <f t="shared" si="4"/>
        <v>103</v>
      </c>
      <c r="B59" s="25" t="e">
        <f t="shared" si="5"/>
        <v>#VALUE!</v>
      </c>
      <c r="C59" t="str">
        <f t="shared" si="6"/>
        <v>00:39:52,80</v>
      </c>
      <c r="H59" s="1">
        <v>58</v>
      </c>
      <c r="I59" s="1" t="s">
        <v>320</v>
      </c>
      <c r="J59" s="1" t="s">
        <v>321</v>
      </c>
      <c r="K59">
        <v>53</v>
      </c>
    </row>
    <row r="60" spans="1:11" ht="14.25">
      <c r="A60" s="1">
        <f t="shared" si="4"/>
        <v>53</v>
      </c>
      <c r="B60" s="25" t="e">
        <f t="shared" si="5"/>
        <v>#VALUE!</v>
      </c>
      <c r="C60" t="str">
        <f t="shared" si="6"/>
        <v>00:39:53,94</v>
      </c>
      <c r="H60" s="1">
        <v>59</v>
      </c>
      <c r="I60" s="1" t="s">
        <v>318</v>
      </c>
      <c r="J60" s="1" t="s">
        <v>319</v>
      </c>
      <c r="K60">
        <v>124</v>
      </c>
    </row>
    <row r="61" spans="1:11" ht="14.25">
      <c r="A61" s="1">
        <f t="shared" si="4"/>
        <v>124</v>
      </c>
      <c r="B61" s="25" t="e">
        <f t="shared" si="5"/>
        <v>#VALUE!</v>
      </c>
      <c r="C61" t="str">
        <f t="shared" si="6"/>
        <v>00:39:58,08</v>
      </c>
      <c r="H61" s="1">
        <v>60</v>
      </c>
      <c r="I61" s="1" t="s">
        <v>316</v>
      </c>
      <c r="J61" s="1" t="s">
        <v>317</v>
      </c>
      <c r="K61">
        <v>110</v>
      </c>
    </row>
    <row r="62" spans="1:11" ht="14.25">
      <c r="A62" s="1">
        <f t="shared" si="4"/>
        <v>110</v>
      </c>
      <c r="B62" s="25" t="e">
        <f t="shared" si="5"/>
        <v>#VALUE!</v>
      </c>
      <c r="C62" t="str">
        <f t="shared" si="6"/>
        <v>00:40:04,50</v>
      </c>
      <c r="H62" s="1">
        <v>61</v>
      </c>
      <c r="I62" s="1" t="s">
        <v>314</v>
      </c>
      <c r="J62" s="1" t="s">
        <v>315</v>
      </c>
      <c r="K62">
        <v>75</v>
      </c>
    </row>
    <row r="63" spans="1:11" ht="14.25">
      <c r="A63" s="1">
        <f t="shared" si="4"/>
        <v>75</v>
      </c>
      <c r="B63" s="25" t="e">
        <f t="shared" si="5"/>
        <v>#VALUE!</v>
      </c>
      <c r="C63" t="str">
        <f t="shared" si="6"/>
        <v>00:40:34,20</v>
      </c>
      <c r="H63" s="1">
        <v>62</v>
      </c>
      <c r="I63" s="1" t="s">
        <v>312</v>
      </c>
      <c r="J63" s="1" t="s">
        <v>313</v>
      </c>
      <c r="K63">
        <v>144</v>
      </c>
    </row>
    <row r="64" spans="1:11" ht="14.25">
      <c r="A64" s="1">
        <f t="shared" si="4"/>
        <v>144</v>
      </c>
      <c r="B64" s="25" t="e">
        <f t="shared" si="5"/>
        <v>#VALUE!</v>
      </c>
      <c r="C64" t="str">
        <f t="shared" si="6"/>
        <v>00:40:40,84</v>
      </c>
      <c r="H64" s="1">
        <v>63</v>
      </c>
      <c r="I64" s="1" t="s">
        <v>64</v>
      </c>
      <c r="J64" s="1" t="s">
        <v>311</v>
      </c>
      <c r="K64">
        <v>83</v>
      </c>
    </row>
    <row r="65" spans="1:11" ht="14.25">
      <c r="A65" s="1">
        <f t="shared" si="4"/>
        <v>83</v>
      </c>
      <c r="B65" s="25" t="e">
        <f t="shared" si="5"/>
        <v>#VALUE!</v>
      </c>
      <c r="C65" t="str">
        <f t="shared" si="6"/>
        <v>00:40:42,53</v>
      </c>
      <c r="H65" s="1">
        <v>64</v>
      </c>
      <c r="I65" s="1" t="s">
        <v>309</v>
      </c>
      <c r="J65" s="1" t="s">
        <v>310</v>
      </c>
      <c r="K65">
        <v>140</v>
      </c>
    </row>
    <row r="66" spans="1:11" ht="14.25">
      <c r="A66" s="1">
        <f aca="true" t="shared" si="7" ref="A66:A100">K65</f>
        <v>140</v>
      </c>
      <c r="B66" s="25" t="e">
        <f t="shared" si="5"/>
        <v>#VALUE!</v>
      </c>
      <c r="C66" t="str">
        <f t="shared" si="6"/>
        <v>00:40:42,72</v>
      </c>
      <c r="H66" s="1">
        <v>65</v>
      </c>
      <c r="I66" s="1" t="s">
        <v>307</v>
      </c>
      <c r="J66" s="1" t="s">
        <v>308</v>
      </c>
      <c r="K66">
        <v>11</v>
      </c>
    </row>
    <row r="67" spans="1:11" ht="14.25">
      <c r="A67" s="1">
        <f t="shared" si="7"/>
        <v>11</v>
      </c>
      <c r="B67" s="25" t="e">
        <f aca="true" t="shared" si="8" ref="B67:B100">VALUE(REPLACE(H66,1,5,""))</f>
        <v>#VALUE!</v>
      </c>
      <c r="C67" t="str">
        <f aca="true" t="shared" si="9" ref="C67:C100">REPLACE(J66,FIND(".",J66),1,",")</f>
        <v>00:41:23,41</v>
      </c>
      <c r="H67" s="1">
        <v>66</v>
      </c>
      <c r="I67" s="1" t="s">
        <v>305</v>
      </c>
      <c r="J67" s="1" t="s">
        <v>306</v>
      </c>
      <c r="K67">
        <v>138</v>
      </c>
    </row>
    <row r="68" spans="1:11" ht="14.25">
      <c r="A68" s="1">
        <f t="shared" si="7"/>
        <v>138</v>
      </c>
      <c r="B68" s="25" t="e">
        <f t="shared" si="8"/>
        <v>#VALUE!</v>
      </c>
      <c r="C68" t="str">
        <f t="shared" si="9"/>
        <v>00:41:28,04</v>
      </c>
      <c r="H68" s="1">
        <v>67</v>
      </c>
      <c r="I68" s="1" t="s">
        <v>303</v>
      </c>
      <c r="J68" s="1" t="s">
        <v>304</v>
      </c>
      <c r="K68">
        <v>91</v>
      </c>
    </row>
    <row r="69" spans="1:11" ht="14.25">
      <c r="A69" s="1">
        <f t="shared" si="7"/>
        <v>91</v>
      </c>
      <c r="B69" s="25" t="e">
        <f t="shared" si="8"/>
        <v>#VALUE!</v>
      </c>
      <c r="C69" t="str">
        <f t="shared" si="9"/>
        <v>00:41:33,85</v>
      </c>
      <c r="H69" s="1">
        <v>68</v>
      </c>
      <c r="I69" s="1" t="s">
        <v>301</v>
      </c>
      <c r="J69" s="1" t="s">
        <v>302</v>
      </c>
      <c r="K69">
        <v>59</v>
      </c>
    </row>
    <row r="70" spans="1:11" ht="14.25">
      <c r="A70" s="1">
        <f t="shared" si="7"/>
        <v>59</v>
      </c>
      <c r="B70" s="25" t="e">
        <f t="shared" si="8"/>
        <v>#VALUE!</v>
      </c>
      <c r="C70" t="str">
        <f t="shared" si="9"/>
        <v>00:42:22,67</v>
      </c>
      <c r="H70" s="1">
        <v>69</v>
      </c>
      <c r="I70" s="1" t="s">
        <v>299</v>
      </c>
      <c r="J70" s="1" t="s">
        <v>300</v>
      </c>
      <c r="K70">
        <v>33</v>
      </c>
    </row>
    <row r="71" spans="1:11" ht="14.25">
      <c r="A71" s="1">
        <f t="shared" si="7"/>
        <v>33</v>
      </c>
      <c r="B71" s="25" t="e">
        <f t="shared" si="8"/>
        <v>#VALUE!</v>
      </c>
      <c r="C71" t="str">
        <f t="shared" si="9"/>
        <v>00:42:23,18</v>
      </c>
      <c r="H71" s="1">
        <v>70</v>
      </c>
      <c r="I71" s="1" t="s">
        <v>297</v>
      </c>
      <c r="J71" s="1" t="s">
        <v>298</v>
      </c>
      <c r="K71">
        <v>109</v>
      </c>
    </row>
    <row r="72" spans="1:11" ht="14.25">
      <c r="A72" s="1">
        <f t="shared" si="7"/>
        <v>109</v>
      </c>
      <c r="B72" s="25" t="e">
        <f t="shared" si="8"/>
        <v>#VALUE!</v>
      </c>
      <c r="C72" t="str">
        <f t="shared" si="9"/>
        <v>00:43:14,50</v>
      </c>
      <c r="H72" s="1">
        <v>71</v>
      </c>
      <c r="I72" s="1" t="s">
        <v>295</v>
      </c>
      <c r="J72" s="1" t="s">
        <v>296</v>
      </c>
      <c r="K72">
        <v>76</v>
      </c>
    </row>
    <row r="73" spans="1:11" ht="14.25">
      <c r="A73" s="1">
        <f t="shared" si="7"/>
        <v>76</v>
      </c>
      <c r="B73" s="25" t="e">
        <f t="shared" si="8"/>
        <v>#VALUE!</v>
      </c>
      <c r="C73" t="str">
        <f t="shared" si="9"/>
        <v>00:44:27,36</v>
      </c>
      <c r="H73" s="1">
        <v>72</v>
      </c>
      <c r="I73" s="1" t="s">
        <v>293</v>
      </c>
      <c r="J73" s="1" t="s">
        <v>294</v>
      </c>
      <c r="K73">
        <v>122</v>
      </c>
    </row>
    <row r="74" spans="1:11" ht="14.25">
      <c r="A74" s="1">
        <f t="shared" si="7"/>
        <v>122</v>
      </c>
      <c r="B74" s="25" t="e">
        <f t="shared" si="8"/>
        <v>#VALUE!</v>
      </c>
      <c r="C74" t="str">
        <f t="shared" si="9"/>
        <v>00:45:09,36</v>
      </c>
      <c r="H74" s="1">
        <v>73</v>
      </c>
      <c r="I74" s="1" t="s">
        <v>291</v>
      </c>
      <c r="J74" s="1" t="s">
        <v>292</v>
      </c>
      <c r="K74">
        <v>65</v>
      </c>
    </row>
    <row r="75" spans="1:11" ht="14.25">
      <c r="A75" s="1">
        <f t="shared" si="7"/>
        <v>65</v>
      </c>
      <c r="B75" s="25" t="e">
        <f t="shared" si="8"/>
        <v>#VALUE!</v>
      </c>
      <c r="C75" t="str">
        <f t="shared" si="9"/>
        <v>00:45:53,72</v>
      </c>
      <c r="H75" s="1">
        <v>74</v>
      </c>
      <c r="I75" s="1" t="s">
        <v>289</v>
      </c>
      <c r="J75" s="1" t="s">
        <v>290</v>
      </c>
      <c r="K75">
        <v>134</v>
      </c>
    </row>
    <row r="76" spans="1:11" ht="14.25">
      <c r="A76" s="1">
        <f t="shared" si="7"/>
        <v>134</v>
      </c>
      <c r="B76" s="25" t="e">
        <f t="shared" si="8"/>
        <v>#VALUE!</v>
      </c>
      <c r="C76" t="str">
        <f t="shared" si="9"/>
        <v>00:45:57,23</v>
      </c>
      <c r="H76" s="1">
        <v>75</v>
      </c>
      <c r="I76" s="1" t="s">
        <v>287</v>
      </c>
      <c r="J76" s="1" t="s">
        <v>288</v>
      </c>
      <c r="K76">
        <v>72</v>
      </c>
    </row>
    <row r="77" spans="1:11" ht="14.25">
      <c r="A77" s="1">
        <f t="shared" si="7"/>
        <v>72</v>
      </c>
      <c r="B77" s="25" t="e">
        <f t="shared" si="8"/>
        <v>#VALUE!</v>
      </c>
      <c r="C77" t="str">
        <f t="shared" si="9"/>
        <v>00:47:21,38</v>
      </c>
      <c r="H77" s="1">
        <v>76</v>
      </c>
      <c r="I77" s="1" t="s">
        <v>285</v>
      </c>
      <c r="J77" s="1" t="s">
        <v>286</v>
      </c>
      <c r="K77">
        <v>119</v>
      </c>
    </row>
    <row r="78" spans="1:11" ht="14.25">
      <c r="A78" s="1">
        <f t="shared" si="7"/>
        <v>119</v>
      </c>
      <c r="B78" s="25" t="e">
        <f t="shared" si="8"/>
        <v>#VALUE!</v>
      </c>
      <c r="C78" t="str">
        <f t="shared" si="9"/>
        <v>00:47:24,07</v>
      </c>
      <c r="H78" s="1">
        <v>77</v>
      </c>
      <c r="I78" s="1" t="s">
        <v>283</v>
      </c>
      <c r="J78" s="1" t="s">
        <v>284</v>
      </c>
      <c r="K78">
        <v>104</v>
      </c>
    </row>
    <row r="79" spans="1:11" ht="14.25">
      <c r="A79" s="1">
        <f t="shared" si="7"/>
        <v>104</v>
      </c>
      <c r="B79" s="25" t="e">
        <f t="shared" si="8"/>
        <v>#VALUE!</v>
      </c>
      <c r="C79" t="str">
        <f t="shared" si="9"/>
        <v>00:47:41,41</v>
      </c>
      <c r="H79" s="1">
        <v>78</v>
      </c>
      <c r="I79" s="1" t="s">
        <v>281</v>
      </c>
      <c r="J79" s="1" t="s">
        <v>282</v>
      </c>
      <c r="K79">
        <v>121</v>
      </c>
    </row>
    <row r="80" spans="1:11" ht="14.25">
      <c r="A80" s="1">
        <f t="shared" si="7"/>
        <v>121</v>
      </c>
      <c r="B80" s="25" t="e">
        <f t="shared" si="8"/>
        <v>#VALUE!</v>
      </c>
      <c r="C80" t="str">
        <f t="shared" si="9"/>
        <v>00:47:45,16</v>
      </c>
      <c r="H80" s="1">
        <v>79</v>
      </c>
      <c r="I80" s="1" t="s">
        <v>279</v>
      </c>
      <c r="J80" s="1" t="s">
        <v>280</v>
      </c>
      <c r="K80">
        <v>115</v>
      </c>
    </row>
    <row r="81" spans="1:11" ht="14.25">
      <c r="A81" s="1">
        <f t="shared" si="7"/>
        <v>115</v>
      </c>
      <c r="B81" s="25" t="e">
        <f t="shared" si="8"/>
        <v>#VALUE!</v>
      </c>
      <c r="C81" t="str">
        <f t="shared" si="9"/>
        <v>00:47:45,78</v>
      </c>
      <c r="H81" s="1">
        <v>80</v>
      </c>
      <c r="I81" s="1" t="s">
        <v>277</v>
      </c>
      <c r="J81" s="1" t="s">
        <v>278</v>
      </c>
      <c r="K81">
        <v>114</v>
      </c>
    </row>
    <row r="82" spans="1:11" ht="14.25">
      <c r="A82" s="1">
        <f t="shared" si="7"/>
        <v>114</v>
      </c>
      <c r="B82" s="25" t="e">
        <f t="shared" si="8"/>
        <v>#VALUE!</v>
      </c>
      <c r="C82" t="str">
        <f t="shared" si="9"/>
        <v>00:47:47,28</v>
      </c>
      <c r="H82" s="1">
        <v>81</v>
      </c>
      <c r="I82" s="1" t="s">
        <v>275</v>
      </c>
      <c r="J82" s="1" t="s">
        <v>276</v>
      </c>
      <c r="K82">
        <v>57</v>
      </c>
    </row>
    <row r="83" spans="1:11" ht="14.25">
      <c r="A83" s="1">
        <f t="shared" si="7"/>
        <v>57</v>
      </c>
      <c r="B83" s="25" t="e">
        <f t="shared" si="8"/>
        <v>#VALUE!</v>
      </c>
      <c r="C83" t="str">
        <f t="shared" si="9"/>
        <v>00:47:55,72</v>
      </c>
      <c r="H83" s="1">
        <v>82</v>
      </c>
      <c r="I83" s="1" t="s">
        <v>273</v>
      </c>
      <c r="J83" s="1" t="s">
        <v>274</v>
      </c>
      <c r="K83">
        <v>78</v>
      </c>
    </row>
    <row r="84" spans="1:11" ht="14.25">
      <c r="A84" s="1">
        <f t="shared" si="7"/>
        <v>78</v>
      </c>
      <c r="B84" s="25" t="e">
        <f t="shared" si="8"/>
        <v>#VALUE!</v>
      </c>
      <c r="C84" t="str">
        <f t="shared" si="9"/>
        <v>00:49:33,92</v>
      </c>
      <c r="H84" s="1">
        <v>83</v>
      </c>
      <c r="I84" s="1" t="s">
        <v>271</v>
      </c>
      <c r="J84" s="1" t="s">
        <v>272</v>
      </c>
      <c r="K84">
        <v>101</v>
      </c>
    </row>
    <row r="85" spans="1:11" ht="14.25">
      <c r="A85" s="1">
        <f t="shared" si="7"/>
        <v>101</v>
      </c>
      <c r="B85" s="25" t="e">
        <f t="shared" si="8"/>
        <v>#VALUE!</v>
      </c>
      <c r="C85" t="str">
        <f t="shared" si="9"/>
        <v>00:50:51,72</v>
      </c>
      <c r="H85" s="1">
        <v>84</v>
      </c>
      <c r="I85" s="1" t="s">
        <v>269</v>
      </c>
      <c r="J85" s="1" t="s">
        <v>270</v>
      </c>
      <c r="K85">
        <v>74</v>
      </c>
    </row>
    <row r="86" spans="1:11" ht="14.25">
      <c r="A86" s="1">
        <f t="shared" si="7"/>
        <v>74</v>
      </c>
      <c r="B86" s="25" t="e">
        <f t="shared" si="8"/>
        <v>#VALUE!</v>
      </c>
      <c r="C86" t="str">
        <f t="shared" si="9"/>
        <v>00:51:19,81</v>
      </c>
      <c r="H86" s="1">
        <v>85</v>
      </c>
      <c r="I86" s="1" t="s">
        <v>64</v>
      </c>
      <c r="J86" s="1" t="s">
        <v>268</v>
      </c>
      <c r="K86">
        <v>142</v>
      </c>
    </row>
    <row r="87" spans="1:11" ht="14.25">
      <c r="A87" s="1">
        <f t="shared" si="7"/>
        <v>142</v>
      </c>
      <c r="B87" s="25" t="e">
        <f t="shared" si="8"/>
        <v>#VALUE!</v>
      </c>
      <c r="C87" t="str">
        <f t="shared" si="9"/>
        <v>00:51:21,50</v>
      </c>
      <c r="H87" s="1">
        <v>86</v>
      </c>
      <c r="I87" s="1" t="s">
        <v>266</v>
      </c>
      <c r="J87" s="1" t="s">
        <v>267</v>
      </c>
      <c r="K87">
        <v>105</v>
      </c>
    </row>
    <row r="88" spans="1:11" ht="14.25">
      <c r="A88" s="1">
        <f t="shared" si="7"/>
        <v>105</v>
      </c>
      <c r="B88" s="25" t="e">
        <f t="shared" si="8"/>
        <v>#VALUE!</v>
      </c>
      <c r="C88" t="str">
        <f t="shared" si="9"/>
        <v>00:51:31,55</v>
      </c>
      <c r="H88" s="1">
        <v>87</v>
      </c>
      <c r="I88" s="1" t="s">
        <v>264</v>
      </c>
      <c r="J88" s="1" t="s">
        <v>265</v>
      </c>
      <c r="K88">
        <v>106</v>
      </c>
    </row>
    <row r="89" spans="1:11" ht="14.25">
      <c r="A89" s="1">
        <f t="shared" si="7"/>
        <v>106</v>
      </c>
      <c r="B89" s="25" t="e">
        <f t="shared" si="8"/>
        <v>#VALUE!</v>
      </c>
      <c r="C89" t="str">
        <f t="shared" si="9"/>
        <v>00:51:49,98</v>
      </c>
      <c r="H89" s="1">
        <v>88</v>
      </c>
      <c r="I89" s="1" t="s">
        <v>262</v>
      </c>
      <c r="J89" s="1" t="s">
        <v>263</v>
      </c>
      <c r="K89">
        <v>139</v>
      </c>
    </row>
    <row r="90" spans="1:11" ht="14.25">
      <c r="A90" s="1">
        <f t="shared" si="7"/>
        <v>139</v>
      </c>
      <c r="B90" s="25" t="e">
        <f t="shared" si="8"/>
        <v>#VALUE!</v>
      </c>
      <c r="C90" t="str">
        <f t="shared" si="9"/>
        <v>00:59:31,01</v>
      </c>
      <c r="I90"/>
      <c r="K90" s="48"/>
    </row>
    <row r="91" spans="1:11" ht="14.25">
      <c r="A91" s="1">
        <f t="shared" si="7"/>
        <v>0</v>
      </c>
      <c r="B91" s="25" t="e">
        <f t="shared" si="8"/>
        <v>#VALUE!</v>
      </c>
      <c r="C91" t="e">
        <f t="shared" si="9"/>
        <v>#VALUE!</v>
      </c>
      <c r="I91"/>
      <c r="K91" s="48"/>
    </row>
    <row r="92" spans="1:11" ht="14.25">
      <c r="A92" s="1">
        <f t="shared" si="7"/>
        <v>0</v>
      </c>
      <c r="B92" s="25" t="e">
        <f t="shared" si="8"/>
        <v>#VALUE!</v>
      </c>
      <c r="C92" t="e">
        <f t="shared" si="9"/>
        <v>#VALUE!</v>
      </c>
      <c r="I92"/>
      <c r="K92" s="48"/>
    </row>
    <row r="93" spans="1:11" ht="14.25">
      <c r="A93" s="1">
        <f t="shared" si="7"/>
        <v>0</v>
      </c>
      <c r="B93" s="25" t="e">
        <f t="shared" si="8"/>
        <v>#VALUE!</v>
      </c>
      <c r="C93" t="e">
        <f t="shared" si="9"/>
        <v>#VALUE!</v>
      </c>
      <c r="I93"/>
      <c r="K93" s="48"/>
    </row>
    <row r="94" spans="1:11" ht="14.25">
      <c r="A94" s="1">
        <f t="shared" si="7"/>
        <v>0</v>
      </c>
      <c r="B94" s="25" t="e">
        <f t="shared" si="8"/>
        <v>#VALUE!</v>
      </c>
      <c r="C94" t="e">
        <f t="shared" si="9"/>
        <v>#VALUE!</v>
      </c>
      <c r="I94"/>
      <c r="K94" s="48"/>
    </row>
    <row r="95" spans="1:11" ht="14.25">
      <c r="A95" s="1">
        <f t="shared" si="7"/>
        <v>0</v>
      </c>
      <c r="B95" s="25" t="e">
        <f t="shared" si="8"/>
        <v>#VALUE!</v>
      </c>
      <c r="C95" t="e">
        <f t="shared" si="9"/>
        <v>#VALUE!</v>
      </c>
      <c r="I95"/>
      <c r="K95" s="48"/>
    </row>
    <row r="96" spans="1:11" ht="14.25">
      <c r="A96" s="1">
        <f t="shared" si="7"/>
        <v>0</v>
      </c>
      <c r="B96" s="25" t="e">
        <f t="shared" si="8"/>
        <v>#VALUE!</v>
      </c>
      <c r="C96" t="e">
        <f t="shared" si="9"/>
        <v>#VALUE!</v>
      </c>
      <c r="I96"/>
      <c r="K96" s="48"/>
    </row>
    <row r="97" spans="1:11" ht="14.25">
      <c r="A97" s="1">
        <f t="shared" si="7"/>
        <v>0</v>
      </c>
      <c r="B97" s="25" t="e">
        <f t="shared" si="8"/>
        <v>#VALUE!</v>
      </c>
      <c r="C97" t="e">
        <f t="shared" si="9"/>
        <v>#VALUE!</v>
      </c>
      <c r="I97"/>
      <c r="K97" s="48"/>
    </row>
    <row r="98" spans="1:11" ht="14.25">
      <c r="A98" s="1">
        <f t="shared" si="7"/>
        <v>0</v>
      </c>
      <c r="B98" s="25" t="e">
        <f t="shared" si="8"/>
        <v>#VALUE!</v>
      </c>
      <c r="C98" t="e">
        <f t="shared" si="9"/>
        <v>#VALUE!</v>
      </c>
      <c r="I98"/>
      <c r="K98" s="48"/>
    </row>
    <row r="99" spans="1:11" ht="14.25">
      <c r="A99" s="1">
        <f t="shared" si="7"/>
        <v>0</v>
      </c>
      <c r="B99" s="25" t="e">
        <f t="shared" si="8"/>
        <v>#VALUE!</v>
      </c>
      <c r="C99" t="e">
        <f t="shared" si="9"/>
        <v>#VALUE!</v>
      </c>
      <c r="I99"/>
      <c r="K99" s="48"/>
    </row>
    <row r="100" spans="1:12" ht="14.25">
      <c r="A100" s="1">
        <f t="shared" si="7"/>
        <v>0</v>
      </c>
      <c r="B100" s="25" t="e">
        <f t="shared" si="8"/>
        <v>#VALUE!</v>
      </c>
      <c r="C100" t="e">
        <f t="shared" si="9"/>
        <v>#VALUE!</v>
      </c>
      <c r="I100"/>
      <c r="K100" s="48"/>
      <c r="L100" s="51"/>
    </row>
    <row r="101" spans="9:11" ht="14.25">
      <c r="I101"/>
      <c r="K101" s="48"/>
    </row>
    <row r="102" spans="9:11" ht="14.25">
      <c r="I102"/>
      <c r="K102" s="48"/>
    </row>
    <row r="103" spans="9:11" ht="14.25">
      <c r="I103"/>
      <c r="K103" s="48"/>
    </row>
    <row r="104" spans="9:11" ht="14.25">
      <c r="I104"/>
      <c r="K104" s="48"/>
    </row>
    <row r="105" spans="9:11" ht="14.25">
      <c r="I105"/>
      <c r="K105" s="48"/>
    </row>
    <row r="106" spans="9:11" ht="14.25">
      <c r="I106"/>
      <c r="K106" s="48"/>
    </row>
    <row r="107" spans="9:11" ht="14.25">
      <c r="I107"/>
      <c r="K107" s="48"/>
    </row>
    <row r="108" spans="9:11" ht="14.25">
      <c r="I108"/>
      <c r="K108" s="48"/>
    </row>
    <row r="109" spans="9:11" ht="14.25">
      <c r="I109"/>
      <c r="K109" s="48"/>
    </row>
    <row r="110" spans="9:11" ht="14.25">
      <c r="I110"/>
      <c r="K110" s="48"/>
    </row>
  </sheetData>
  <sheetProtection/>
  <autoFilter ref="H1:K36">
    <sortState ref="H2:K110">
      <sortCondition sortBy="value" ref="J2:J110"/>
    </sortState>
  </autoFilter>
  <printOptions/>
  <pageMargins left="0.7" right="0.7" top="0.75" bottom="0.75" header="0.3" footer="0.3"/>
  <pageSetup horizontalDpi="600" verticalDpi="600" orientation="portrait" paperSize="9" r:id="rId1"/>
  <ignoredErrors>
    <ignoredError sqref="B45:B46 C45:C4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K10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7.421875" style="0" bestFit="1" customWidth="1"/>
    <col min="2" max="2" width="11.28125" style="0" bestFit="1" customWidth="1"/>
    <col min="3" max="3" width="10.7109375" style="0" bestFit="1" customWidth="1"/>
  </cols>
  <sheetData>
    <row r="2" spans="1:10" ht="14.25">
      <c r="A2">
        <v>1</v>
      </c>
      <c r="B2" t="s">
        <v>430</v>
      </c>
      <c r="C2" t="s">
        <v>430</v>
      </c>
      <c r="H2">
        <v>63</v>
      </c>
      <c r="J2" s="48"/>
    </row>
    <row r="3" spans="1:10" ht="14.25">
      <c r="A3">
        <v>2</v>
      </c>
      <c r="B3" t="s">
        <v>428</v>
      </c>
      <c r="C3" t="s">
        <v>429</v>
      </c>
      <c r="H3">
        <v>112</v>
      </c>
      <c r="J3" s="48"/>
    </row>
    <row r="4" spans="1:10" ht="14.25">
      <c r="A4">
        <v>3</v>
      </c>
      <c r="B4" t="s">
        <v>426</v>
      </c>
      <c r="C4" t="s">
        <v>427</v>
      </c>
      <c r="H4">
        <v>70</v>
      </c>
      <c r="J4" s="48"/>
    </row>
    <row r="5" spans="1:10" ht="14.25">
      <c r="A5">
        <v>4</v>
      </c>
      <c r="B5" t="s">
        <v>424</v>
      </c>
      <c r="C5" t="s">
        <v>425</v>
      </c>
      <c r="H5">
        <v>80</v>
      </c>
      <c r="J5" s="48"/>
    </row>
    <row r="6" spans="1:10" ht="14.25">
      <c r="A6">
        <v>5</v>
      </c>
      <c r="B6" t="s">
        <v>422</v>
      </c>
      <c r="C6" t="s">
        <v>423</v>
      </c>
      <c r="H6">
        <v>69</v>
      </c>
      <c r="J6" s="48"/>
    </row>
    <row r="7" spans="1:10" ht="14.25">
      <c r="A7">
        <v>6</v>
      </c>
      <c r="B7" t="s">
        <v>77</v>
      </c>
      <c r="C7" t="s">
        <v>421</v>
      </c>
      <c r="H7">
        <v>68</v>
      </c>
      <c r="J7" s="48"/>
    </row>
    <row r="8" spans="1:10" ht="14.25">
      <c r="A8">
        <v>7</v>
      </c>
      <c r="B8" t="s">
        <v>419</v>
      </c>
      <c r="C8" t="s">
        <v>420</v>
      </c>
      <c r="H8">
        <v>117</v>
      </c>
      <c r="J8" s="48"/>
    </row>
    <row r="9" spans="1:10" ht="14.25">
      <c r="A9">
        <v>8</v>
      </c>
      <c r="B9" t="s">
        <v>417</v>
      </c>
      <c r="C9" t="s">
        <v>418</v>
      </c>
      <c r="H9">
        <v>32</v>
      </c>
      <c r="J9" s="48"/>
    </row>
    <row r="10" spans="1:10" ht="14.25">
      <c r="A10">
        <v>9</v>
      </c>
      <c r="B10" t="s">
        <v>387</v>
      </c>
      <c r="C10" t="s">
        <v>416</v>
      </c>
      <c r="H10">
        <v>137</v>
      </c>
      <c r="J10" s="48"/>
    </row>
    <row r="11" spans="1:10" ht="14.25">
      <c r="A11">
        <v>10</v>
      </c>
      <c r="B11" t="s">
        <v>414</v>
      </c>
      <c r="C11" t="s">
        <v>415</v>
      </c>
      <c r="H11">
        <v>136</v>
      </c>
      <c r="J11" s="48"/>
    </row>
    <row r="12" spans="1:10" ht="14.25">
      <c r="A12">
        <v>11</v>
      </c>
      <c r="B12" t="s">
        <v>412</v>
      </c>
      <c r="C12" t="s">
        <v>413</v>
      </c>
      <c r="H12">
        <v>133</v>
      </c>
      <c r="J12" s="48"/>
    </row>
    <row r="13" spans="1:10" ht="14.25">
      <c r="A13">
        <v>12</v>
      </c>
      <c r="B13" t="s">
        <v>410</v>
      </c>
      <c r="C13" t="s">
        <v>411</v>
      </c>
      <c r="H13">
        <v>145</v>
      </c>
      <c r="J13" s="48"/>
    </row>
    <row r="14" spans="1:10" ht="14.25">
      <c r="A14">
        <v>13</v>
      </c>
      <c r="B14" t="s">
        <v>408</v>
      </c>
      <c r="C14" t="s">
        <v>409</v>
      </c>
      <c r="H14">
        <v>67</v>
      </c>
      <c r="J14" s="48"/>
    </row>
    <row r="15" spans="1:10" ht="14.25">
      <c r="A15">
        <v>14</v>
      </c>
      <c r="B15" t="s">
        <v>406</v>
      </c>
      <c r="C15" t="s">
        <v>407</v>
      </c>
      <c r="H15">
        <v>79</v>
      </c>
      <c r="J15" s="48"/>
    </row>
    <row r="16" spans="1:10" ht="14.25">
      <c r="A16">
        <v>15</v>
      </c>
      <c r="B16" t="s">
        <v>404</v>
      </c>
      <c r="C16" t="s">
        <v>405</v>
      </c>
      <c r="H16">
        <v>13</v>
      </c>
      <c r="J16" s="48"/>
    </row>
    <row r="17" spans="1:10" ht="14.25">
      <c r="A17">
        <v>16</v>
      </c>
      <c r="B17" t="s">
        <v>402</v>
      </c>
      <c r="C17" t="s">
        <v>403</v>
      </c>
      <c r="H17">
        <v>54</v>
      </c>
      <c r="J17" s="48"/>
    </row>
    <row r="18" spans="1:10" ht="14.25">
      <c r="A18">
        <v>17</v>
      </c>
      <c r="B18" t="s">
        <v>400</v>
      </c>
      <c r="C18" t="s">
        <v>401</v>
      </c>
      <c r="H18">
        <v>126</v>
      </c>
      <c r="J18" s="48"/>
    </row>
    <row r="19" spans="1:10" ht="14.25">
      <c r="A19">
        <v>18</v>
      </c>
      <c r="B19" t="s">
        <v>398</v>
      </c>
      <c r="C19" t="s">
        <v>399</v>
      </c>
      <c r="H19">
        <v>93</v>
      </c>
      <c r="J19" s="48"/>
    </row>
    <row r="20" spans="1:10" ht="14.25">
      <c r="A20">
        <v>19</v>
      </c>
      <c r="B20" t="s">
        <v>396</v>
      </c>
      <c r="C20" t="s">
        <v>397</v>
      </c>
      <c r="H20">
        <v>84</v>
      </c>
      <c r="J20" s="48"/>
    </row>
    <row r="21" spans="1:10" ht="14.25">
      <c r="A21">
        <v>20</v>
      </c>
      <c r="B21" t="s">
        <v>394</v>
      </c>
      <c r="C21" t="s">
        <v>395</v>
      </c>
      <c r="H21">
        <v>10</v>
      </c>
      <c r="J21" s="48"/>
    </row>
    <row r="22" spans="1:10" ht="14.25">
      <c r="A22">
        <v>21</v>
      </c>
      <c r="B22" t="s">
        <v>392</v>
      </c>
      <c r="C22" t="s">
        <v>393</v>
      </c>
      <c r="H22">
        <v>66</v>
      </c>
      <c r="J22" s="48"/>
    </row>
    <row r="23" spans="1:10" ht="14.25">
      <c r="A23">
        <v>22</v>
      </c>
      <c r="B23" t="s">
        <v>390</v>
      </c>
      <c r="C23" t="s">
        <v>391</v>
      </c>
      <c r="H23">
        <v>96</v>
      </c>
      <c r="J23" s="48"/>
    </row>
    <row r="24" spans="1:10" ht="14.25">
      <c r="A24">
        <v>23</v>
      </c>
      <c r="B24" t="s">
        <v>347</v>
      </c>
      <c r="C24" t="s">
        <v>389</v>
      </c>
      <c r="H24">
        <v>81</v>
      </c>
      <c r="J24" s="48"/>
    </row>
    <row r="25" spans="1:10" ht="14.25">
      <c r="A25">
        <v>24</v>
      </c>
      <c r="B25" t="s">
        <v>387</v>
      </c>
      <c r="C25" t="s">
        <v>388</v>
      </c>
      <c r="H25">
        <v>146</v>
      </c>
      <c r="J25" s="48"/>
    </row>
    <row r="26" spans="1:10" ht="14.25">
      <c r="A26">
        <v>25</v>
      </c>
      <c r="B26" t="s">
        <v>385</v>
      </c>
      <c r="C26" t="s">
        <v>386</v>
      </c>
      <c r="H26">
        <v>153</v>
      </c>
      <c r="J26" s="48"/>
    </row>
    <row r="27" spans="1:10" ht="14.25">
      <c r="A27">
        <v>26</v>
      </c>
      <c r="B27" t="s">
        <v>383</v>
      </c>
      <c r="C27" t="s">
        <v>384</v>
      </c>
      <c r="H27">
        <v>135</v>
      </c>
      <c r="J27" s="48"/>
    </row>
    <row r="28" spans="1:10" ht="14.25">
      <c r="A28">
        <v>27</v>
      </c>
      <c r="B28" t="s">
        <v>381</v>
      </c>
      <c r="C28" t="s">
        <v>382</v>
      </c>
      <c r="H28">
        <v>125</v>
      </c>
      <c r="J28" s="48"/>
    </row>
    <row r="29" spans="1:10" ht="14.25">
      <c r="A29">
        <v>28</v>
      </c>
      <c r="B29" t="s">
        <v>379</v>
      </c>
      <c r="C29" t="s">
        <v>380</v>
      </c>
      <c r="H29">
        <v>152</v>
      </c>
      <c r="J29" s="48"/>
    </row>
    <row r="30" spans="1:10" ht="14.25">
      <c r="A30">
        <v>29</v>
      </c>
      <c r="B30" t="s">
        <v>377</v>
      </c>
      <c r="C30" t="s">
        <v>378</v>
      </c>
      <c r="H30">
        <v>71</v>
      </c>
      <c r="J30" s="48"/>
    </row>
    <row r="31" spans="1:10" ht="14.25">
      <c r="A31">
        <v>30</v>
      </c>
      <c r="B31" t="s">
        <v>375</v>
      </c>
      <c r="C31" t="s">
        <v>376</v>
      </c>
      <c r="H31">
        <v>154</v>
      </c>
      <c r="J31" s="48"/>
    </row>
    <row r="32" spans="1:10" ht="14.25">
      <c r="A32">
        <v>31</v>
      </c>
      <c r="B32" t="s">
        <v>373</v>
      </c>
      <c r="C32" t="s">
        <v>374</v>
      </c>
      <c r="H32">
        <v>52</v>
      </c>
      <c r="J32" s="48"/>
    </row>
    <row r="33" spans="1:10" ht="14.25">
      <c r="A33">
        <v>32</v>
      </c>
      <c r="B33" t="s">
        <v>371</v>
      </c>
      <c r="C33" t="s">
        <v>372</v>
      </c>
      <c r="H33">
        <v>132</v>
      </c>
      <c r="J33" s="48"/>
    </row>
    <row r="34" spans="1:10" ht="14.25">
      <c r="A34">
        <v>33</v>
      </c>
      <c r="B34" t="s">
        <v>369</v>
      </c>
      <c r="C34" t="s">
        <v>370</v>
      </c>
      <c r="H34">
        <v>111</v>
      </c>
      <c r="J34" s="48"/>
    </row>
    <row r="35" spans="1:10" ht="14.25">
      <c r="A35">
        <v>34</v>
      </c>
      <c r="B35" t="s">
        <v>367</v>
      </c>
      <c r="C35" t="s">
        <v>368</v>
      </c>
      <c r="H35">
        <v>116</v>
      </c>
      <c r="J35" s="48"/>
    </row>
    <row r="36" spans="1:10" ht="14.25">
      <c r="A36">
        <v>35</v>
      </c>
      <c r="B36" t="s">
        <v>365</v>
      </c>
      <c r="C36" t="s">
        <v>366</v>
      </c>
      <c r="H36">
        <v>73</v>
      </c>
      <c r="J36" s="48"/>
    </row>
    <row r="37" spans="1:10" ht="14.25">
      <c r="A37">
        <v>36</v>
      </c>
      <c r="B37" t="s">
        <v>363</v>
      </c>
      <c r="C37" t="s">
        <v>364</v>
      </c>
      <c r="H37">
        <v>127</v>
      </c>
      <c r="J37" s="48"/>
    </row>
    <row r="38" spans="1:10" ht="14.25">
      <c r="A38">
        <v>37</v>
      </c>
      <c r="B38" t="s">
        <v>361</v>
      </c>
      <c r="C38" t="s">
        <v>362</v>
      </c>
      <c r="H38">
        <v>50</v>
      </c>
      <c r="J38" s="48"/>
    </row>
    <row r="39" spans="1:10" ht="14.25">
      <c r="A39">
        <v>38</v>
      </c>
      <c r="B39" t="s">
        <v>359</v>
      </c>
      <c r="C39" t="s">
        <v>360</v>
      </c>
      <c r="H39">
        <v>130</v>
      </c>
      <c r="J39" s="48"/>
    </row>
    <row r="40" spans="1:10" ht="14.25">
      <c r="A40">
        <v>39</v>
      </c>
      <c r="B40" t="s">
        <v>357</v>
      </c>
      <c r="C40" t="s">
        <v>358</v>
      </c>
      <c r="H40">
        <v>107</v>
      </c>
      <c r="J40" s="48"/>
    </row>
    <row r="41" spans="1:10" ht="14.25">
      <c r="A41">
        <v>40</v>
      </c>
      <c r="B41" t="s">
        <v>355</v>
      </c>
      <c r="C41" t="s">
        <v>356</v>
      </c>
      <c r="H41">
        <v>141</v>
      </c>
      <c r="J41" s="48"/>
    </row>
    <row r="42" spans="1:10" ht="14.25">
      <c r="A42">
        <v>41</v>
      </c>
      <c r="B42" t="s">
        <v>353</v>
      </c>
      <c r="C42" t="s">
        <v>354</v>
      </c>
      <c r="H42">
        <v>129</v>
      </c>
      <c r="J42" s="48"/>
    </row>
    <row r="43" spans="1:10" ht="14.25">
      <c r="A43">
        <v>42</v>
      </c>
      <c r="B43" t="s">
        <v>351</v>
      </c>
      <c r="C43" t="s">
        <v>352</v>
      </c>
      <c r="H43">
        <v>128</v>
      </c>
      <c r="J43" s="48"/>
    </row>
    <row r="44" spans="1:10" ht="14.25">
      <c r="A44">
        <v>43</v>
      </c>
      <c r="B44" t="s">
        <v>349</v>
      </c>
      <c r="C44" t="s">
        <v>350</v>
      </c>
      <c r="H44">
        <v>58</v>
      </c>
      <c r="J44" s="48"/>
    </row>
    <row r="45" spans="1:10" ht="14.25">
      <c r="A45">
        <v>44</v>
      </c>
      <c r="B45" t="s">
        <v>347</v>
      </c>
      <c r="C45" t="s">
        <v>348</v>
      </c>
      <c r="H45">
        <v>143</v>
      </c>
      <c r="J45" s="48"/>
    </row>
    <row r="46" spans="1:10" ht="14.25">
      <c r="A46">
        <v>45</v>
      </c>
      <c r="B46" t="s">
        <v>78</v>
      </c>
      <c r="C46" t="s">
        <v>346</v>
      </c>
      <c r="H46">
        <v>64</v>
      </c>
      <c r="J46" s="48"/>
    </row>
    <row r="47" spans="1:10" ht="14.25">
      <c r="A47">
        <v>46</v>
      </c>
      <c r="B47" t="s">
        <v>344</v>
      </c>
      <c r="C47" t="s">
        <v>345</v>
      </c>
      <c r="H47">
        <v>49</v>
      </c>
      <c r="J47" s="48"/>
    </row>
    <row r="48" spans="1:10" ht="14.25">
      <c r="A48">
        <v>47</v>
      </c>
      <c r="B48" t="s">
        <v>342</v>
      </c>
      <c r="C48" t="s">
        <v>343</v>
      </c>
      <c r="H48">
        <v>82</v>
      </c>
      <c r="J48" s="48"/>
    </row>
    <row r="49" spans="1:10" ht="14.25">
      <c r="A49">
        <v>48</v>
      </c>
      <c r="B49" t="s">
        <v>340</v>
      </c>
      <c r="C49" t="s">
        <v>341</v>
      </c>
      <c r="H49">
        <v>61</v>
      </c>
      <c r="J49" s="48"/>
    </row>
    <row r="50" spans="1:10" ht="14.25">
      <c r="A50">
        <v>49</v>
      </c>
      <c r="B50" t="s">
        <v>338</v>
      </c>
      <c r="C50" t="s">
        <v>339</v>
      </c>
      <c r="H50">
        <v>9</v>
      </c>
      <c r="J50" s="48"/>
    </row>
    <row r="51" spans="1:10" ht="14.25">
      <c r="A51">
        <v>50</v>
      </c>
      <c r="B51" t="s">
        <v>336</v>
      </c>
      <c r="C51" t="s">
        <v>337</v>
      </c>
      <c r="H51">
        <v>62</v>
      </c>
      <c r="J51" s="48"/>
    </row>
    <row r="52" spans="1:10" ht="14.25">
      <c r="A52">
        <v>51</v>
      </c>
      <c r="B52" t="s">
        <v>334</v>
      </c>
      <c r="C52" t="s">
        <v>335</v>
      </c>
      <c r="H52">
        <v>118</v>
      </c>
      <c r="J52" s="48"/>
    </row>
    <row r="53" spans="1:10" ht="14.25">
      <c r="A53">
        <v>52</v>
      </c>
      <c r="B53" t="s">
        <v>332</v>
      </c>
      <c r="C53" t="s">
        <v>333</v>
      </c>
      <c r="H53">
        <v>77</v>
      </c>
      <c r="J53" s="48"/>
    </row>
    <row r="54" spans="1:10" ht="14.25">
      <c r="A54">
        <v>53</v>
      </c>
      <c r="B54" t="s">
        <v>330</v>
      </c>
      <c r="C54" t="s">
        <v>331</v>
      </c>
      <c r="H54">
        <v>47</v>
      </c>
      <c r="J54" s="48"/>
    </row>
    <row r="55" spans="1:10" ht="14.25">
      <c r="A55">
        <v>54</v>
      </c>
      <c r="B55" t="s">
        <v>328</v>
      </c>
      <c r="C55" t="s">
        <v>329</v>
      </c>
      <c r="H55">
        <v>120</v>
      </c>
      <c r="J55" s="48"/>
    </row>
    <row r="56" spans="1:10" ht="14.25">
      <c r="A56">
        <v>55</v>
      </c>
      <c r="B56" t="s">
        <v>326</v>
      </c>
      <c r="C56" t="s">
        <v>327</v>
      </c>
      <c r="H56">
        <v>51</v>
      </c>
      <c r="J56" s="48"/>
    </row>
    <row r="57" spans="1:10" ht="14.25">
      <c r="A57">
        <v>56</v>
      </c>
      <c r="B57" t="s">
        <v>324</v>
      </c>
      <c r="C57" t="s">
        <v>325</v>
      </c>
      <c r="H57">
        <v>131</v>
      </c>
      <c r="J57" s="48"/>
    </row>
    <row r="58" spans="1:10" ht="14.25">
      <c r="A58">
        <v>57</v>
      </c>
      <c r="B58" t="s">
        <v>322</v>
      </c>
      <c r="C58" t="s">
        <v>323</v>
      </c>
      <c r="H58">
        <v>103</v>
      </c>
      <c r="J58" s="48"/>
    </row>
    <row r="59" spans="1:10" ht="14.25">
      <c r="A59">
        <v>58</v>
      </c>
      <c r="B59" t="s">
        <v>320</v>
      </c>
      <c r="C59" t="s">
        <v>321</v>
      </c>
      <c r="H59">
        <v>53</v>
      </c>
      <c r="J59" s="48"/>
    </row>
    <row r="60" spans="1:10" ht="14.25">
      <c r="A60">
        <v>59</v>
      </c>
      <c r="B60" t="s">
        <v>318</v>
      </c>
      <c r="C60" t="s">
        <v>319</v>
      </c>
      <c r="H60">
        <v>124</v>
      </c>
      <c r="J60" s="48"/>
    </row>
    <row r="61" spans="1:10" ht="14.25">
      <c r="A61">
        <v>60</v>
      </c>
      <c r="B61" t="s">
        <v>316</v>
      </c>
      <c r="C61" t="s">
        <v>317</v>
      </c>
      <c r="H61">
        <v>110</v>
      </c>
      <c r="J61" s="48"/>
    </row>
    <row r="62" spans="1:10" ht="14.25">
      <c r="A62">
        <v>61</v>
      </c>
      <c r="B62" t="s">
        <v>314</v>
      </c>
      <c r="C62" t="s">
        <v>315</v>
      </c>
      <c r="H62">
        <v>75</v>
      </c>
      <c r="J62" s="48"/>
    </row>
    <row r="63" spans="1:10" ht="14.25">
      <c r="A63">
        <v>62</v>
      </c>
      <c r="B63" t="s">
        <v>312</v>
      </c>
      <c r="C63" t="s">
        <v>313</v>
      </c>
      <c r="H63">
        <v>144</v>
      </c>
      <c r="J63" s="48"/>
    </row>
    <row r="64" spans="1:10" ht="14.25">
      <c r="A64">
        <v>63</v>
      </c>
      <c r="B64" t="s">
        <v>64</v>
      </c>
      <c r="C64" t="s">
        <v>311</v>
      </c>
      <c r="H64">
        <v>83</v>
      </c>
      <c r="J64" s="48"/>
    </row>
    <row r="65" spans="1:10" ht="14.25">
      <c r="A65">
        <v>64</v>
      </c>
      <c r="B65" t="s">
        <v>309</v>
      </c>
      <c r="C65" t="s">
        <v>310</v>
      </c>
      <c r="H65">
        <v>140</v>
      </c>
      <c r="J65" s="48"/>
    </row>
    <row r="66" spans="1:10" ht="14.25">
      <c r="A66">
        <v>65</v>
      </c>
      <c r="B66" t="s">
        <v>307</v>
      </c>
      <c r="C66" t="s">
        <v>308</v>
      </c>
      <c r="H66">
        <v>11</v>
      </c>
      <c r="J66" s="48"/>
    </row>
    <row r="67" spans="1:10" ht="14.25">
      <c r="A67">
        <v>66</v>
      </c>
      <c r="B67" t="s">
        <v>305</v>
      </c>
      <c r="C67" t="s">
        <v>306</v>
      </c>
      <c r="H67">
        <v>138</v>
      </c>
      <c r="J67" s="48"/>
    </row>
    <row r="68" spans="1:10" ht="14.25">
      <c r="A68">
        <v>67</v>
      </c>
      <c r="B68" t="s">
        <v>303</v>
      </c>
      <c r="C68" t="s">
        <v>304</v>
      </c>
      <c r="H68">
        <v>91</v>
      </c>
      <c r="J68" s="48"/>
    </row>
    <row r="69" spans="1:10" ht="14.25">
      <c r="A69">
        <v>68</v>
      </c>
      <c r="B69" t="s">
        <v>301</v>
      </c>
      <c r="C69" t="s">
        <v>302</v>
      </c>
      <c r="H69">
        <v>59</v>
      </c>
      <c r="J69" s="48"/>
    </row>
    <row r="70" spans="1:10" ht="14.25">
      <c r="A70">
        <v>69</v>
      </c>
      <c r="B70" t="s">
        <v>299</v>
      </c>
      <c r="C70" t="s">
        <v>300</v>
      </c>
      <c r="H70">
        <v>33</v>
      </c>
      <c r="J70" s="48"/>
    </row>
    <row r="71" spans="1:10" ht="14.25">
      <c r="A71">
        <v>70</v>
      </c>
      <c r="B71" t="s">
        <v>297</v>
      </c>
      <c r="C71" t="s">
        <v>298</v>
      </c>
      <c r="H71">
        <v>109</v>
      </c>
      <c r="J71" s="48"/>
    </row>
    <row r="72" spans="1:10" ht="14.25">
      <c r="A72">
        <v>71</v>
      </c>
      <c r="B72" t="s">
        <v>295</v>
      </c>
      <c r="C72" t="s">
        <v>296</v>
      </c>
      <c r="H72">
        <v>76</v>
      </c>
      <c r="J72" s="48"/>
    </row>
    <row r="73" spans="1:10" ht="14.25">
      <c r="A73">
        <v>72</v>
      </c>
      <c r="B73" t="s">
        <v>293</v>
      </c>
      <c r="C73" t="s">
        <v>294</v>
      </c>
      <c r="H73">
        <v>122</v>
      </c>
      <c r="J73" s="48"/>
    </row>
    <row r="74" spans="1:10" ht="14.25">
      <c r="A74">
        <v>73</v>
      </c>
      <c r="B74" t="s">
        <v>291</v>
      </c>
      <c r="C74" t="s">
        <v>292</v>
      </c>
      <c r="H74">
        <v>65</v>
      </c>
      <c r="J74" s="48"/>
    </row>
    <row r="75" spans="1:10" ht="14.25">
      <c r="A75">
        <v>74</v>
      </c>
      <c r="B75" t="s">
        <v>289</v>
      </c>
      <c r="C75" t="s">
        <v>290</v>
      </c>
      <c r="H75">
        <v>134</v>
      </c>
      <c r="J75" s="48"/>
    </row>
    <row r="76" spans="1:10" ht="14.25">
      <c r="A76">
        <v>75</v>
      </c>
      <c r="B76" t="s">
        <v>287</v>
      </c>
      <c r="C76" t="s">
        <v>288</v>
      </c>
      <c r="H76">
        <v>72</v>
      </c>
      <c r="J76" s="48"/>
    </row>
    <row r="77" spans="1:10" ht="14.25">
      <c r="A77">
        <v>76</v>
      </c>
      <c r="B77" t="s">
        <v>285</v>
      </c>
      <c r="C77" t="s">
        <v>286</v>
      </c>
      <c r="H77">
        <v>119</v>
      </c>
      <c r="J77" s="48"/>
    </row>
    <row r="78" spans="1:10" ht="14.25">
      <c r="A78">
        <v>77</v>
      </c>
      <c r="B78" t="s">
        <v>283</v>
      </c>
      <c r="C78" t="s">
        <v>284</v>
      </c>
      <c r="H78">
        <v>104</v>
      </c>
      <c r="J78" s="48"/>
    </row>
    <row r="79" spans="1:10" ht="14.25">
      <c r="A79">
        <v>78</v>
      </c>
      <c r="B79" t="s">
        <v>281</v>
      </c>
      <c r="C79" t="s">
        <v>282</v>
      </c>
      <c r="H79">
        <v>121</v>
      </c>
      <c r="J79" s="48"/>
    </row>
    <row r="80" spans="1:10" ht="14.25">
      <c r="A80">
        <v>79</v>
      </c>
      <c r="B80" t="s">
        <v>279</v>
      </c>
      <c r="C80" t="s">
        <v>280</v>
      </c>
      <c r="H80">
        <v>115</v>
      </c>
      <c r="J80" s="48"/>
    </row>
    <row r="81" spans="1:10" ht="14.25">
      <c r="A81">
        <v>80</v>
      </c>
      <c r="B81" t="s">
        <v>277</v>
      </c>
      <c r="C81" t="s">
        <v>278</v>
      </c>
      <c r="H81">
        <v>114</v>
      </c>
      <c r="J81" s="48"/>
    </row>
    <row r="82" spans="1:10" ht="14.25">
      <c r="A82">
        <v>81</v>
      </c>
      <c r="B82" t="s">
        <v>275</v>
      </c>
      <c r="C82" t="s">
        <v>276</v>
      </c>
      <c r="H82">
        <v>57</v>
      </c>
      <c r="J82" s="48"/>
    </row>
    <row r="83" spans="1:10" ht="14.25">
      <c r="A83">
        <v>82</v>
      </c>
      <c r="B83" t="s">
        <v>273</v>
      </c>
      <c r="C83" t="s">
        <v>274</v>
      </c>
      <c r="H83">
        <v>78</v>
      </c>
      <c r="J83" s="48"/>
    </row>
    <row r="84" spans="1:10" ht="14.25">
      <c r="A84">
        <v>83</v>
      </c>
      <c r="B84" t="s">
        <v>271</v>
      </c>
      <c r="C84" t="s">
        <v>272</v>
      </c>
      <c r="H84">
        <v>101</v>
      </c>
      <c r="J84" s="48"/>
    </row>
    <row r="85" spans="1:10" ht="14.25">
      <c r="A85">
        <v>84</v>
      </c>
      <c r="B85" t="s">
        <v>269</v>
      </c>
      <c r="C85" t="s">
        <v>270</v>
      </c>
      <c r="H85">
        <v>74</v>
      </c>
      <c r="J85" s="48"/>
    </row>
    <row r="86" spans="1:10" ht="14.25">
      <c r="A86">
        <v>85</v>
      </c>
      <c r="B86" t="s">
        <v>64</v>
      </c>
      <c r="C86" t="s">
        <v>268</v>
      </c>
      <c r="H86">
        <v>142</v>
      </c>
      <c r="J86" s="48"/>
    </row>
    <row r="87" spans="1:10" ht="14.25">
      <c r="A87">
        <v>86</v>
      </c>
      <c r="B87" t="s">
        <v>266</v>
      </c>
      <c r="C87" t="s">
        <v>267</v>
      </c>
      <c r="H87">
        <v>105</v>
      </c>
      <c r="J87" s="48"/>
    </row>
    <row r="88" spans="1:10" ht="14.25">
      <c r="A88">
        <v>87</v>
      </c>
      <c r="B88" t="s">
        <v>264</v>
      </c>
      <c r="C88" t="s">
        <v>265</v>
      </c>
      <c r="H88">
        <v>106</v>
      </c>
      <c r="J88" s="48"/>
    </row>
    <row r="89" spans="1:10" ht="14.25">
      <c r="A89">
        <v>88</v>
      </c>
      <c r="B89" t="s">
        <v>262</v>
      </c>
      <c r="C89" t="s">
        <v>263</v>
      </c>
      <c r="H89">
        <v>139</v>
      </c>
      <c r="J89" s="48"/>
    </row>
    <row r="90" ht="14.25">
      <c r="J90" s="48"/>
    </row>
    <row r="91" ht="14.25">
      <c r="J91" s="48"/>
    </row>
    <row r="92" spans="10:11" ht="14.25">
      <c r="J92" s="48"/>
      <c r="K92" s="49"/>
    </row>
    <row r="93" spans="10:11" ht="14.25">
      <c r="J93" s="48"/>
      <c r="K93" s="49"/>
    </row>
    <row r="94" spans="10:11" ht="14.25">
      <c r="J94" s="48"/>
      <c r="K94" s="49"/>
    </row>
    <row r="95" spans="10:11" ht="14.25">
      <c r="J95" s="48"/>
      <c r="K95" s="49"/>
    </row>
    <row r="96" spans="10:11" ht="14.25">
      <c r="J96" s="48"/>
      <c r="K96" s="49"/>
    </row>
    <row r="97" spans="10:11" ht="14.25">
      <c r="J97" s="48"/>
      <c r="K97" s="49"/>
    </row>
    <row r="98" spans="10:11" ht="14.25">
      <c r="J98" s="48"/>
      <c r="K98" s="49"/>
    </row>
    <row r="99" spans="10:11" ht="14.25">
      <c r="J99" s="48"/>
      <c r="K99" s="49"/>
    </row>
    <row r="100" spans="10:11" ht="14.25">
      <c r="J100" s="48"/>
      <c r="K100" s="49"/>
    </row>
    <row r="101" ht="14.25">
      <c r="J101" s="48"/>
    </row>
    <row r="102" ht="14.25">
      <c r="J102" s="48"/>
    </row>
    <row r="103" ht="14.25">
      <c r="J103" s="48"/>
    </row>
    <row r="104" ht="14.25">
      <c r="J104" s="48"/>
    </row>
    <row r="105" ht="14.25">
      <c r="J105" s="48"/>
    </row>
    <row r="106" ht="14.25">
      <c r="J106" s="48"/>
    </row>
    <row r="107" ht="14.25">
      <c r="J107" s="48"/>
    </row>
    <row r="108" ht="14.25">
      <c r="J108" s="48"/>
    </row>
    <row r="109" ht="14.25">
      <c r="J109" s="48"/>
    </row>
  </sheetData>
  <sheetProtection/>
  <autoFilter ref="A1:G1">
    <sortState ref="A2:G109">
      <sortCondition sortBy="value" ref="A2:A109"/>
    </sortState>
  </autoFilter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90"/>
  <sheetViews>
    <sheetView zoomScalePageLayoutView="0" workbookViewId="0" topLeftCell="A37">
      <selection activeCell="B3" sqref="B3:D90"/>
    </sheetView>
  </sheetViews>
  <sheetFormatPr defaultColWidth="9.140625" defaultRowHeight="15"/>
  <cols>
    <col min="3" max="3" width="16.28125" style="0" customWidth="1"/>
    <col min="4" max="4" width="15.00390625" style="0" customWidth="1"/>
  </cols>
  <sheetData>
    <row r="2" spans="2:4" ht="14.25">
      <c r="B2" t="s">
        <v>21</v>
      </c>
      <c r="C2" t="s">
        <v>65</v>
      </c>
      <c r="D2" t="s">
        <v>66</v>
      </c>
    </row>
    <row r="3" spans="2:4" ht="14.25">
      <c r="B3">
        <v>1</v>
      </c>
      <c r="C3" t="s">
        <v>430</v>
      </c>
      <c r="D3" t="s">
        <v>430</v>
      </c>
    </row>
    <row r="4" spans="2:4" ht="14.25">
      <c r="B4">
        <v>2</v>
      </c>
      <c r="C4" t="s">
        <v>428</v>
      </c>
      <c r="D4" t="s">
        <v>429</v>
      </c>
    </row>
    <row r="5" spans="2:4" ht="14.25">
      <c r="B5">
        <v>3</v>
      </c>
      <c r="C5" t="s">
        <v>426</v>
      </c>
      <c r="D5" t="s">
        <v>427</v>
      </c>
    </row>
    <row r="6" spans="2:4" ht="14.25">
      <c r="B6">
        <v>4</v>
      </c>
      <c r="C6" t="s">
        <v>424</v>
      </c>
      <c r="D6" t="s">
        <v>425</v>
      </c>
    </row>
    <row r="7" spans="2:4" ht="14.25">
      <c r="B7">
        <v>5</v>
      </c>
      <c r="C7" t="s">
        <v>422</v>
      </c>
      <c r="D7" t="s">
        <v>423</v>
      </c>
    </row>
    <row r="8" spans="2:4" ht="14.25">
      <c r="B8">
        <v>6</v>
      </c>
      <c r="C8" t="s">
        <v>77</v>
      </c>
      <c r="D8" t="s">
        <v>421</v>
      </c>
    </row>
    <row r="9" spans="2:4" ht="14.25">
      <c r="B9">
        <v>7</v>
      </c>
      <c r="C9" t="s">
        <v>419</v>
      </c>
      <c r="D9" t="s">
        <v>420</v>
      </c>
    </row>
    <row r="10" spans="2:4" ht="14.25">
      <c r="B10">
        <v>8</v>
      </c>
      <c r="C10" t="s">
        <v>417</v>
      </c>
      <c r="D10" t="s">
        <v>418</v>
      </c>
    </row>
    <row r="11" spans="2:4" ht="14.25">
      <c r="B11">
        <v>9</v>
      </c>
      <c r="C11" t="s">
        <v>387</v>
      </c>
      <c r="D11" t="s">
        <v>416</v>
      </c>
    </row>
    <row r="12" spans="2:4" ht="14.25">
      <c r="B12">
        <v>10</v>
      </c>
      <c r="C12" t="s">
        <v>414</v>
      </c>
      <c r="D12" t="s">
        <v>415</v>
      </c>
    </row>
    <row r="13" spans="2:4" ht="14.25">
      <c r="B13">
        <v>11</v>
      </c>
      <c r="C13" t="s">
        <v>412</v>
      </c>
      <c r="D13" t="s">
        <v>413</v>
      </c>
    </row>
    <row r="14" spans="2:4" ht="14.25">
      <c r="B14">
        <v>12</v>
      </c>
      <c r="C14" t="s">
        <v>410</v>
      </c>
      <c r="D14" t="s">
        <v>411</v>
      </c>
    </row>
    <row r="15" spans="2:4" ht="14.25">
      <c r="B15">
        <v>13</v>
      </c>
      <c r="C15" t="s">
        <v>408</v>
      </c>
      <c r="D15" t="s">
        <v>409</v>
      </c>
    </row>
    <row r="16" spans="2:4" ht="14.25">
      <c r="B16">
        <v>14</v>
      </c>
      <c r="C16" t="s">
        <v>406</v>
      </c>
      <c r="D16" t="s">
        <v>407</v>
      </c>
    </row>
    <row r="17" spans="2:4" ht="14.25">
      <c r="B17">
        <v>15</v>
      </c>
      <c r="C17" t="s">
        <v>404</v>
      </c>
      <c r="D17" t="s">
        <v>405</v>
      </c>
    </row>
    <row r="18" spans="2:4" ht="14.25">
      <c r="B18">
        <v>16</v>
      </c>
      <c r="C18" t="s">
        <v>402</v>
      </c>
      <c r="D18" t="s">
        <v>403</v>
      </c>
    </row>
    <row r="19" spans="2:4" ht="14.25">
      <c r="B19">
        <v>17</v>
      </c>
      <c r="C19" t="s">
        <v>400</v>
      </c>
      <c r="D19" t="s">
        <v>401</v>
      </c>
    </row>
    <row r="20" spans="2:4" ht="14.25">
      <c r="B20">
        <v>18</v>
      </c>
      <c r="C20" t="s">
        <v>398</v>
      </c>
      <c r="D20" t="s">
        <v>399</v>
      </c>
    </row>
    <row r="21" spans="2:4" ht="14.25">
      <c r="B21">
        <v>19</v>
      </c>
      <c r="C21" t="s">
        <v>396</v>
      </c>
      <c r="D21" t="s">
        <v>397</v>
      </c>
    </row>
    <row r="22" spans="2:4" ht="14.25">
      <c r="B22">
        <v>20</v>
      </c>
      <c r="C22" t="s">
        <v>394</v>
      </c>
      <c r="D22" t="s">
        <v>395</v>
      </c>
    </row>
    <row r="23" spans="2:4" ht="14.25">
      <c r="B23">
        <v>21</v>
      </c>
      <c r="C23" t="s">
        <v>392</v>
      </c>
      <c r="D23" t="s">
        <v>393</v>
      </c>
    </row>
    <row r="24" spans="2:4" ht="14.25">
      <c r="B24">
        <v>22</v>
      </c>
      <c r="C24" t="s">
        <v>390</v>
      </c>
      <c r="D24" t="s">
        <v>391</v>
      </c>
    </row>
    <row r="25" spans="2:4" ht="14.25">
      <c r="B25">
        <v>23</v>
      </c>
      <c r="C25" t="s">
        <v>347</v>
      </c>
      <c r="D25" t="s">
        <v>389</v>
      </c>
    </row>
    <row r="26" spans="2:4" ht="14.25">
      <c r="B26">
        <v>24</v>
      </c>
      <c r="C26" t="s">
        <v>387</v>
      </c>
      <c r="D26" t="s">
        <v>388</v>
      </c>
    </row>
    <row r="27" spans="2:4" ht="14.25">
      <c r="B27">
        <v>25</v>
      </c>
      <c r="C27" t="s">
        <v>385</v>
      </c>
      <c r="D27" t="s">
        <v>386</v>
      </c>
    </row>
    <row r="28" spans="2:4" ht="14.25">
      <c r="B28">
        <v>26</v>
      </c>
      <c r="C28" t="s">
        <v>383</v>
      </c>
      <c r="D28" t="s">
        <v>384</v>
      </c>
    </row>
    <row r="29" spans="2:4" ht="14.25">
      <c r="B29">
        <v>27</v>
      </c>
      <c r="C29" t="s">
        <v>381</v>
      </c>
      <c r="D29" t="s">
        <v>382</v>
      </c>
    </row>
    <row r="30" spans="2:4" ht="14.25">
      <c r="B30">
        <v>28</v>
      </c>
      <c r="C30" t="s">
        <v>379</v>
      </c>
      <c r="D30" t="s">
        <v>380</v>
      </c>
    </row>
    <row r="31" spans="2:4" ht="14.25">
      <c r="B31">
        <v>29</v>
      </c>
      <c r="C31" t="s">
        <v>377</v>
      </c>
      <c r="D31" t="s">
        <v>378</v>
      </c>
    </row>
    <row r="32" spans="2:4" ht="14.25">
      <c r="B32">
        <v>30</v>
      </c>
      <c r="C32" t="s">
        <v>375</v>
      </c>
      <c r="D32" t="s">
        <v>376</v>
      </c>
    </row>
    <row r="33" spans="2:4" ht="14.25">
      <c r="B33">
        <v>31</v>
      </c>
      <c r="C33" t="s">
        <v>373</v>
      </c>
      <c r="D33" t="s">
        <v>374</v>
      </c>
    </row>
    <row r="34" spans="2:4" ht="14.25">
      <c r="B34">
        <v>32</v>
      </c>
      <c r="C34" t="s">
        <v>371</v>
      </c>
      <c r="D34" t="s">
        <v>372</v>
      </c>
    </row>
    <row r="35" spans="2:4" ht="14.25">
      <c r="B35">
        <v>33</v>
      </c>
      <c r="C35" t="s">
        <v>369</v>
      </c>
      <c r="D35" t="s">
        <v>370</v>
      </c>
    </row>
    <row r="36" spans="2:4" ht="14.25">
      <c r="B36">
        <v>34</v>
      </c>
      <c r="C36" t="s">
        <v>367</v>
      </c>
      <c r="D36" t="s">
        <v>368</v>
      </c>
    </row>
    <row r="37" spans="2:4" ht="14.25">
      <c r="B37">
        <v>35</v>
      </c>
      <c r="C37" t="s">
        <v>365</v>
      </c>
      <c r="D37" t="s">
        <v>366</v>
      </c>
    </row>
    <row r="38" spans="2:4" ht="14.25">
      <c r="B38">
        <v>36</v>
      </c>
      <c r="C38" t="s">
        <v>363</v>
      </c>
      <c r="D38" t="s">
        <v>364</v>
      </c>
    </row>
    <row r="39" spans="2:4" ht="14.25">
      <c r="B39">
        <v>37</v>
      </c>
      <c r="C39" t="s">
        <v>361</v>
      </c>
      <c r="D39" t="s">
        <v>362</v>
      </c>
    </row>
    <row r="40" spans="2:4" ht="14.25">
      <c r="B40">
        <v>38</v>
      </c>
      <c r="C40" t="s">
        <v>359</v>
      </c>
      <c r="D40" t="s">
        <v>360</v>
      </c>
    </row>
    <row r="41" spans="2:4" ht="14.25">
      <c r="B41">
        <v>39</v>
      </c>
      <c r="C41" t="s">
        <v>357</v>
      </c>
      <c r="D41" t="s">
        <v>358</v>
      </c>
    </row>
    <row r="42" spans="2:4" ht="14.25">
      <c r="B42">
        <v>40</v>
      </c>
      <c r="C42" t="s">
        <v>355</v>
      </c>
      <c r="D42" t="s">
        <v>356</v>
      </c>
    </row>
    <row r="43" spans="2:4" ht="14.25">
      <c r="B43">
        <v>41</v>
      </c>
      <c r="C43" t="s">
        <v>353</v>
      </c>
      <c r="D43" t="s">
        <v>354</v>
      </c>
    </row>
    <row r="44" spans="2:4" ht="14.25">
      <c r="B44">
        <v>42</v>
      </c>
      <c r="C44" t="s">
        <v>351</v>
      </c>
      <c r="D44" t="s">
        <v>352</v>
      </c>
    </row>
    <row r="45" spans="2:4" ht="14.25">
      <c r="B45">
        <v>43</v>
      </c>
      <c r="C45" t="s">
        <v>349</v>
      </c>
      <c r="D45" t="s">
        <v>350</v>
      </c>
    </row>
    <row r="46" spans="2:4" ht="14.25">
      <c r="B46">
        <v>44</v>
      </c>
      <c r="C46" t="s">
        <v>347</v>
      </c>
      <c r="D46" t="s">
        <v>348</v>
      </c>
    </row>
    <row r="47" spans="2:4" ht="14.25">
      <c r="B47">
        <v>45</v>
      </c>
      <c r="C47" t="s">
        <v>78</v>
      </c>
      <c r="D47" t="s">
        <v>346</v>
      </c>
    </row>
    <row r="48" spans="2:4" ht="14.25">
      <c r="B48">
        <v>46</v>
      </c>
      <c r="C48" t="s">
        <v>344</v>
      </c>
      <c r="D48" t="s">
        <v>345</v>
      </c>
    </row>
    <row r="49" spans="2:4" ht="14.25">
      <c r="B49">
        <v>47</v>
      </c>
      <c r="C49" t="s">
        <v>342</v>
      </c>
      <c r="D49" t="s">
        <v>343</v>
      </c>
    </row>
    <row r="50" spans="2:4" ht="14.25">
      <c r="B50">
        <v>48</v>
      </c>
      <c r="C50" t="s">
        <v>340</v>
      </c>
      <c r="D50" t="s">
        <v>341</v>
      </c>
    </row>
    <row r="51" spans="2:4" ht="14.25">
      <c r="B51">
        <v>49</v>
      </c>
      <c r="C51" t="s">
        <v>338</v>
      </c>
      <c r="D51" t="s">
        <v>339</v>
      </c>
    </row>
    <row r="52" spans="2:4" ht="14.25">
      <c r="B52">
        <v>50</v>
      </c>
      <c r="C52" t="s">
        <v>336</v>
      </c>
      <c r="D52" t="s">
        <v>337</v>
      </c>
    </row>
    <row r="53" spans="2:4" ht="14.25">
      <c r="B53">
        <v>51</v>
      </c>
      <c r="C53" t="s">
        <v>334</v>
      </c>
      <c r="D53" t="s">
        <v>335</v>
      </c>
    </row>
    <row r="54" spans="2:4" ht="14.25">
      <c r="B54">
        <v>52</v>
      </c>
      <c r="C54" t="s">
        <v>332</v>
      </c>
      <c r="D54" t="s">
        <v>333</v>
      </c>
    </row>
    <row r="55" spans="2:4" ht="14.25">
      <c r="B55">
        <v>53</v>
      </c>
      <c r="C55" t="s">
        <v>330</v>
      </c>
      <c r="D55" t="s">
        <v>331</v>
      </c>
    </row>
    <row r="56" spans="2:4" ht="14.25">
      <c r="B56">
        <v>54</v>
      </c>
      <c r="C56" t="s">
        <v>328</v>
      </c>
      <c r="D56" t="s">
        <v>329</v>
      </c>
    </row>
    <row r="57" spans="2:4" ht="14.25">
      <c r="B57">
        <v>55</v>
      </c>
      <c r="C57" t="s">
        <v>326</v>
      </c>
      <c r="D57" t="s">
        <v>327</v>
      </c>
    </row>
    <row r="58" spans="2:4" ht="14.25">
      <c r="B58">
        <v>56</v>
      </c>
      <c r="C58" t="s">
        <v>324</v>
      </c>
      <c r="D58" t="s">
        <v>325</v>
      </c>
    </row>
    <row r="59" spans="2:4" ht="14.25">
      <c r="B59">
        <v>57</v>
      </c>
      <c r="C59" t="s">
        <v>322</v>
      </c>
      <c r="D59" t="s">
        <v>323</v>
      </c>
    </row>
    <row r="60" spans="2:4" ht="14.25">
      <c r="B60">
        <v>58</v>
      </c>
      <c r="C60" t="s">
        <v>320</v>
      </c>
      <c r="D60" t="s">
        <v>321</v>
      </c>
    </row>
    <row r="61" spans="2:4" ht="14.25">
      <c r="B61">
        <v>59</v>
      </c>
      <c r="C61" t="s">
        <v>318</v>
      </c>
      <c r="D61" t="s">
        <v>319</v>
      </c>
    </row>
    <row r="62" spans="2:4" ht="14.25">
      <c r="B62">
        <v>60</v>
      </c>
      <c r="C62" t="s">
        <v>316</v>
      </c>
      <c r="D62" t="s">
        <v>317</v>
      </c>
    </row>
    <row r="63" spans="2:4" ht="14.25">
      <c r="B63">
        <v>61</v>
      </c>
      <c r="C63" t="s">
        <v>314</v>
      </c>
      <c r="D63" t="s">
        <v>315</v>
      </c>
    </row>
    <row r="64" spans="2:4" ht="14.25">
      <c r="B64">
        <v>62</v>
      </c>
      <c r="C64" t="s">
        <v>312</v>
      </c>
      <c r="D64" t="s">
        <v>313</v>
      </c>
    </row>
    <row r="65" spans="2:4" ht="14.25">
      <c r="B65">
        <v>63</v>
      </c>
      <c r="C65" t="s">
        <v>64</v>
      </c>
      <c r="D65" t="s">
        <v>311</v>
      </c>
    </row>
    <row r="66" spans="2:4" ht="14.25">
      <c r="B66">
        <v>64</v>
      </c>
      <c r="C66" t="s">
        <v>309</v>
      </c>
      <c r="D66" t="s">
        <v>310</v>
      </c>
    </row>
    <row r="67" spans="2:4" ht="14.25">
      <c r="B67">
        <v>65</v>
      </c>
      <c r="C67" t="s">
        <v>307</v>
      </c>
      <c r="D67" t="s">
        <v>308</v>
      </c>
    </row>
    <row r="68" spans="2:4" ht="14.25">
      <c r="B68">
        <v>66</v>
      </c>
      <c r="C68" t="s">
        <v>305</v>
      </c>
      <c r="D68" t="s">
        <v>306</v>
      </c>
    </row>
    <row r="69" spans="2:4" ht="14.25">
      <c r="B69">
        <v>67</v>
      </c>
      <c r="C69" t="s">
        <v>303</v>
      </c>
      <c r="D69" t="s">
        <v>304</v>
      </c>
    </row>
    <row r="70" spans="2:4" ht="14.25">
      <c r="B70">
        <v>68</v>
      </c>
      <c r="C70" t="s">
        <v>301</v>
      </c>
      <c r="D70" t="s">
        <v>302</v>
      </c>
    </row>
    <row r="71" spans="2:4" ht="14.25">
      <c r="B71">
        <v>69</v>
      </c>
      <c r="C71" t="s">
        <v>299</v>
      </c>
      <c r="D71" t="s">
        <v>300</v>
      </c>
    </row>
    <row r="72" spans="2:4" ht="14.25">
      <c r="B72">
        <v>70</v>
      </c>
      <c r="C72" t="s">
        <v>297</v>
      </c>
      <c r="D72" t="s">
        <v>298</v>
      </c>
    </row>
    <row r="73" spans="2:4" ht="14.25">
      <c r="B73">
        <v>71</v>
      </c>
      <c r="C73" t="s">
        <v>295</v>
      </c>
      <c r="D73" t="s">
        <v>296</v>
      </c>
    </row>
    <row r="74" spans="2:4" ht="14.25">
      <c r="B74">
        <v>72</v>
      </c>
      <c r="C74" t="s">
        <v>293</v>
      </c>
      <c r="D74" t="s">
        <v>294</v>
      </c>
    </row>
    <row r="75" spans="2:4" ht="14.25">
      <c r="B75">
        <v>73</v>
      </c>
      <c r="C75" t="s">
        <v>291</v>
      </c>
      <c r="D75" t="s">
        <v>292</v>
      </c>
    </row>
    <row r="76" spans="2:4" ht="14.25">
      <c r="B76">
        <v>74</v>
      </c>
      <c r="C76" t="s">
        <v>289</v>
      </c>
      <c r="D76" t="s">
        <v>290</v>
      </c>
    </row>
    <row r="77" spans="2:4" ht="14.25">
      <c r="B77">
        <v>75</v>
      </c>
      <c r="C77" t="s">
        <v>287</v>
      </c>
      <c r="D77" t="s">
        <v>288</v>
      </c>
    </row>
    <row r="78" spans="2:4" ht="14.25">
      <c r="B78">
        <v>76</v>
      </c>
      <c r="C78" t="s">
        <v>285</v>
      </c>
      <c r="D78" t="s">
        <v>286</v>
      </c>
    </row>
    <row r="79" spans="2:4" ht="14.25">
      <c r="B79">
        <v>77</v>
      </c>
      <c r="C79" t="s">
        <v>283</v>
      </c>
      <c r="D79" t="s">
        <v>284</v>
      </c>
    </row>
    <row r="80" spans="2:4" ht="14.25">
      <c r="B80">
        <v>78</v>
      </c>
      <c r="C80" t="s">
        <v>281</v>
      </c>
      <c r="D80" t="s">
        <v>282</v>
      </c>
    </row>
    <row r="81" spans="2:4" ht="14.25">
      <c r="B81">
        <v>79</v>
      </c>
      <c r="C81" t="s">
        <v>279</v>
      </c>
      <c r="D81" t="s">
        <v>280</v>
      </c>
    </row>
    <row r="82" spans="2:4" ht="14.25">
      <c r="B82">
        <v>80</v>
      </c>
      <c r="C82" t="s">
        <v>277</v>
      </c>
      <c r="D82" t="s">
        <v>278</v>
      </c>
    </row>
    <row r="83" spans="2:4" ht="14.25">
      <c r="B83">
        <v>81</v>
      </c>
      <c r="C83" t="s">
        <v>275</v>
      </c>
      <c r="D83" t="s">
        <v>276</v>
      </c>
    </row>
    <row r="84" spans="2:4" ht="14.25">
      <c r="B84">
        <v>82</v>
      </c>
      <c r="C84" t="s">
        <v>273</v>
      </c>
      <c r="D84" t="s">
        <v>274</v>
      </c>
    </row>
    <row r="85" spans="2:4" ht="14.25">
      <c r="B85">
        <v>83</v>
      </c>
      <c r="C85" t="s">
        <v>271</v>
      </c>
      <c r="D85" t="s">
        <v>272</v>
      </c>
    </row>
    <row r="86" spans="2:4" ht="14.25">
      <c r="B86">
        <v>84</v>
      </c>
      <c r="C86" t="s">
        <v>269</v>
      </c>
      <c r="D86" t="s">
        <v>270</v>
      </c>
    </row>
    <row r="87" spans="2:4" ht="14.25">
      <c r="B87">
        <v>85</v>
      </c>
      <c r="C87" t="s">
        <v>64</v>
      </c>
      <c r="D87" t="s">
        <v>268</v>
      </c>
    </row>
    <row r="88" spans="2:4" ht="14.25">
      <c r="B88">
        <v>86</v>
      </c>
      <c r="C88" t="s">
        <v>266</v>
      </c>
      <c r="D88" t="s">
        <v>267</v>
      </c>
    </row>
    <row r="89" spans="2:4" ht="14.25">
      <c r="B89">
        <v>87</v>
      </c>
      <c r="C89" t="s">
        <v>264</v>
      </c>
      <c r="D89" t="s">
        <v>265</v>
      </c>
    </row>
    <row r="90" spans="2:4" ht="14.25">
      <c r="B90">
        <v>88</v>
      </c>
      <c r="C90" t="s">
        <v>262</v>
      </c>
      <c r="D90" t="s">
        <v>263</v>
      </c>
    </row>
  </sheetData>
  <sheetProtection/>
  <autoFilter ref="B2:D77">
    <sortState ref="B3:D90">
      <sortCondition sortBy="value" ref="B3:B90"/>
    </sortState>
  </autoFilter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7" sqref="P7"/>
    </sheetView>
  </sheetViews>
  <sheetFormatPr defaultColWidth="9.140625" defaultRowHeight="15"/>
  <cols>
    <col min="15" max="15" width="7.2812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2016-06-13T19:05:08Z</dcterms:modified>
  <cp:category/>
  <cp:version/>
  <cp:contentType/>
  <cp:contentStatus/>
</cp:coreProperties>
</file>